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samaine.cnsa.fr\partage\GEOD\08. DPE\11. STATISTIQUES\03. Projets\01. ETUDES\Repères_stat_prixehpad\03. RAPPORTS ET DIFFUSION\2024\"/>
    </mc:Choice>
  </mc:AlternateContent>
  <xr:revisionPtr revIDLastSave="0" documentId="13_ncr:1_{0B113D29-8935-4BE7-B63D-6499BB9285C8}" xr6:coauthVersionLast="47" xr6:coauthVersionMax="47" xr10:uidLastSave="{00000000-0000-0000-0000-000000000000}"/>
  <bookViews>
    <workbookView xWindow="-28920" yWindow="-120" windowWidth="29040" windowHeight="17520" activeTab="8" xr2:uid="{AE6307BD-1AC7-4F43-BF6C-36037A005341}"/>
  </bookViews>
  <sheets>
    <sheet name="Sommaire" sheetId="6" r:id="rId1"/>
    <sheet name="Figure 1" sheetId="50" r:id="rId2"/>
    <sheet name="Figure 2" sheetId="35" r:id="rId3"/>
    <sheet name="Tableau 1" sheetId="42" r:id="rId4"/>
    <sheet name="Tableau 2" sheetId="41" r:id="rId5"/>
    <sheet name="Tableau 3" sheetId="2" r:id="rId6"/>
    <sheet name="Tableau 4" sheetId="16" r:id="rId7"/>
    <sheet name="Carte1" sheetId="19" r:id="rId8"/>
    <sheet name="Carte2" sheetId="20" r:id="rId9"/>
    <sheet name="Tableau 5" sheetId="36" r:id="rId10"/>
    <sheet name="Tableau 6" sheetId="37" r:id="rId11"/>
    <sheet name="Figure 3" sheetId="47" r:id="rId12"/>
  </sheets>
  <definedNames>
    <definedName name="_AMO_SingleObject_392279093_ROM_F0.SEC2.Print_1.SEC1.BDY.Table_WORK_FICHE_SYNTHESE1" hidden="1">#REF!</definedName>
    <definedName name="_AMO_SingleObject_392279093_ROM_F0.SEC2.Print_1.SEC1.HDR.TXT1" hidden="1">#REF!</definedName>
    <definedName name="_AMO_UniqueIdentifier" hidden="1">"'129acba7-1b05-4076-8845-0e45e10cfedb'"</definedName>
    <definedName name="_xlnm._FilterDatabase" localSheetId="7" hidden="1">Carte1!$A$2:$E$102</definedName>
    <definedName name="_xlnm._FilterDatabase" localSheetId="11" hidden="1">'Figure 3'!$A$1:$F$101</definedName>
    <definedName name="_xlnm.Print_Area" localSheetId="4">'Tableau 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5" l="1"/>
  <c r="G11" i="35"/>
  <c r="I11" i="35"/>
  <c r="H9" i="50"/>
  <c r="G9" i="50"/>
  <c r="F9" i="50"/>
  <c r="E9" i="50"/>
  <c r="D9" i="50"/>
  <c r="C9" i="50"/>
  <c r="B9" i="50"/>
  <c r="H8" i="50"/>
  <c r="G8" i="50"/>
  <c r="F8" i="50"/>
  <c r="E8" i="50"/>
  <c r="D8" i="50"/>
  <c r="C8" i="50"/>
  <c r="B8" i="50"/>
  <c r="H7" i="50"/>
  <c r="G7" i="50"/>
  <c r="F7" i="50"/>
  <c r="E7" i="50"/>
  <c r="D7" i="50"/>
  <c r="C7" i="50"/>
  <c r="B7" i="50"/>
  <c r="I10" i="35"/>
  <c r="G10" i="35"/>
  <c r="E10" i="35"/>
  <c r="C9" i="35" l="1"/>
  <c r="D9" i="35" s="1"/>
  <c r="C8" i="35"/>
  <c r="C7" i="35"/>
  <c r="C6" i="35"/>
  <c r="C5" i="35"/>
  <c r="C4" i="35"/>
  <c r="D4" i="35" s="1"/>
  <c r="C3" i="35"/>
  <c r="C2" i="35"/>
  <c r="D2" i="35" s="1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C10" i="2"/>
  <c r="C3" i="2"/>
  <c r="C9" i="2" s="1"/>
  <c r="C16" i="2"/>
  <c r="D5" i="35" l="1"/>
  <c r="H5" i="35" s="1"/>
  <c r="L5" i="35" s="1"/>
  <c r="D3" i="35"/>
  <c r="D6" i="35"/>
  <c r="F6" i="35" s="1"/>
  <c r="K6" i="35" s="1"/>
  <c r="D7" i="35"/>
  <c r="D8" i="35"/>
  <c r="J8" i="35" s="1"/>
  <c r="M8" i="35" s="1"/>
  <c r="J3" i="35"/>
  <c r="M3" i="35" s="1"/>
  <c r="F3" i="35"/>
  <c r="K3" i="35" s="1"/>
  <c r="H3" i="35"/>
  <c r="L3" i="35" s="1"/>
  <c r="F7" i="35"/>
  <c r="K7" i="35" s="1"/>
  <c r="J7" i="35"/>
  <c r="M7" i="35" s="1"/>
  <c r="H7" i="35"/>
  <c r="L7" i="35" s="1"/>
  <c r="F8" i="35"/>
  <c r="K8" i="35" s="1"/>
  <c r="J2" i="35"/>
  <c r="M2" i="35" s="1"/>
  <c r="H2" i="35"/>
  <c r="L2" i="35" s="1"/>
  <c r="F2" i="35"/>
  <c r="K2" i="35" s="1"/>
  <c r="J4" i="35"/>
  <c r="M4" i="35" s="1"/>
  <c r="H4" i="35"/>
  <c r="L4" i="35" s="1"/>
  <c r="F4" i="35"/>
  <c r="K4" i="35" s="1"/>
  <c r="J9" i="35"/>
  <c r="F9" i="35"/>
  <c r="H9" i="35"/>
  <c r="E4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3" i="19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88" i="20"/>
  <c r="E89" i="20"/>
  <c r="E90" i="20"/>
  <c r="E91" i="20"/>
  <c r="E92" i="20"/>
  <c r="E94" i="20"/>
  <c r="E95" i="20"/>
  <c r="E96" i="20"/>
  <c r="E97" i="20"/>
  <c r="E98" i="20"/>
  <c r="E99" i="20"/>
  <c r="E100" i="20"/>
  <c r="E102" i="20"/>
  <c r="E4" i="20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3" i="20"/>
  <c r="J5" i="35" l="1"/>
  <c r="M5" i="35" s="1"/>
  <c r="J6" i="35"/>
  <c r="M6" i="35" s="1"/>
  <c r="H6" i="35"/>
  <c r="L6" i="35" s="1"/>
  <c r="L9" i="35"/>
  <c r="H11" i="35"/>
  <c r="K9" i="35"/>
  <c r="F11" i="35"/>
  <c r="F10" i="35"/>
  <c r="H8" i="35"/>
  <c r="L8" i="35" s="1"/>
  <c r="M9" i="35"/>
  <c r="J10" i="35"/>
  <c r="J11" i="35"/>
  <c r="F5" i="35"/>
  <c r="K5" i="35" s="1"/>
  <c r="G16" i="2"/>
  <c r="G15" i="2"/>
  <c r="G14" i="2"/>
  <c r="G11" i="2"/>
  <c r="G12" i="2"/>
  <c r="G13" i="2"/>
  <c r="G10" i="2"/>
  <c r="G9" i="2"/>
  <c r="G5" i="2"/>
  <c r="G4" i="2"/>
  <c r="G7" i="2"/>
  <c r="G8" i="2"/>
  <c r="G6" i="2"/>
  <c r="G3" i="2"/>
  <c r="H10" i="35" l="1"/>
</calcChain>
</file>

<file path=xl/sharedStrings.xml><?xml version="1.0" encoding="utf-8"?>
<sst xmlns="http://schemas.openxmlformats.org/spreadsheetml/2006/main" count="825" uniqueCount="320">
  <si>
    <t xml:space="preserve"> </t>
  </si>
  <si>
    <t>Statut juridique</t>
  </si>
  <si>
    <t>Privé non lucratif</t>
  </si>
  <si>
    <t>Public</t>
  </si>
  <si>
    <t>SOMMAIRE</t>
  </si>
  <si>
    <t>Département</t>
  </si>
  <si>
    <t>01 - Ain</t>
  </si>
  <si>
    <t>02 - Aisne</t>
  </si>
  <si>
    <t>03 - Allier</t>
  </si>
  <si>
    <t>04 - Alpes-de-Haute-Provence</t>
  </si>
  <si>
    <t>05 - Hautes-Alpes</t>
  </si>
  <si>
    <t>06 - Alpes-Maritimes</t>
  </si>
  <si>
    <t>07 - Ardèche</t>
  </si>
  <si>
    <t>08 - Ardennes</t>
  </si>
  <si>
    <t>09 - Ariège</t>
  </si>
  <si>
    <t>10 - Aube</t>
  </si>
  <si>
    <t>11 - Aude</t>
  </si>
  <si>
    <t>12 - Aveyron</t>
  </si>
  <si>
    <t>13 - Bouches-du-Rhône</t>
  </si>
  <si>
    <t>14 - Calvados</t>
  </si>
  <si>
    <t>15 - Cantal</t>
  </si>
  <si>
    <t>16 - Charente</t>
  </si>
  <si>
    <t>17 - Charente-Maritime</t>
  </si>
  <si>
    <t>18 - Cher</t>
  </si>
  <si>
    <t>19 - Corrèze</t>
  </si>
  <si>
    <t>21 - Côte-d'Or</t>
  </si>
  <si>
    <t>23 - Creuse</t>
  </si>
  <si>
    <t>24 - Dordogne</t>
  </si>
  <si>
    <t>25 - Doubs</t>
  </si>
  <si>
    <t>26 - Drôme</t>
  </si>
  <si>
    <t>27 - Eure</t>
  </si>
  <si>
    <t>28 - Eure-et-Loir</t>
  </si>
  <si>
    <t>29 - Finistère</t>
  </si>
  <si>
    <t>30 - Gard</t>
  </si>
  <si>
    <t>31 - Haute-Garonne</t>
  </si>
  <si>
    <t>32 - Gers</t>
  </si>
  <si>
    <t>33 - Gironde</t>
  </si>
  <si>
    <t>34 - Hérault</t>
  </si>
  <si>
    <t>35 - Ille-et-Vilaine</t>
  </si>
  <si>
    <t>36 - Indre</t>
  </si>
  <si>
    <t>37 - Indre-et-Loire</t>
  </si>
  <si>
    <t>38 - Isère</t>
  </si>
  <si>
    <t>39 - Jura</t>
  </si>
  <si>
    <t>40 - Landes</t>
  </si>
  <si>
    <t>41 - Loir-et-Cher</t>
  </si>
  <si>
    <t>42 - Loire</t>
  </si>
  <si>
    <t>43 - Haute-Loire</t>
  </si>
  <si>
    <t>44 - Loire-Atlantique</t>
  </si>
  <si>
    <t>45 - Loiret</t>
  </si>
  <si>
    <t>46 - Lot</t>
  </si>
  <si>
    <t>47 - Lot-et-Garonne</t>
  </si>
  <si>
    <t>48 - Lozère</t>
  </si>
  <si>
    <t>49 - Maine-et-Loire</t>
  </si>
  <si>
    <t>50 - Manche</t>
  </si>
  <si>
    <t>51 - Marne</t>
  </si>
  <si>
    <t>52 - Haute-Marne</t>
  </si>
  <si>
    <t>53 - Mayenne</t>
  </si>
  <si>
    <t>54 - Meurthe-et-Moselle</t>
  </si>
  <si>
    <t>55 - Meuse</t>
  </si>
  <si>
    <t>56 - Morbihan</t>
  </si>
  <si>
    <t>57 - Moselle</t>
  </si>
  <si>
    <t>58 - Nièvre</t>
  </si>
  <si>
    <t>59 - Nord</t>
  </si>
  <si>
    <t>60 - Oise</t>
  </si>
  <si>
    <t>61 - Orne</t>
  </si>
  <si>
    <t>62 - Pas-de-Calais</t>
  </si>
  <si>
    <t>63 - Puy-de-Dôme</t>
  </si>
  <si>
    <t>64 - Pyrénées-Atlantiques</t>
  </si>
  <si>
    <t>65 - Hautes-Pyrénées</t>
  </si>
  <si>
    <t>66 - Pyrénées-Orientales</t>
  </si>
  <si>
    <t>70 - Haute-Saône</t>
  </si>
  <si>
    <t>71 - Saône-et-Loire</t>
  </si>
  <si>
    <t>72 - Sarthe</t>
  </si>
  <si>
    <t>73 - Savoie</t>
  </si>
  <si>
    <t>74 - Haute-Savoie</t>
  </si>
  <si>
    <t>75 - Paris</t>
  </si>
  <si>
    <t>76 - Seine-Maritime</t>
  </si>
  <si>
    <t>77 - Seine-et-Marne</t>
  </si>
  <si>
    <t>78 - Yvelines</t>
  </si>
  <si>
    <t>79 - Deux-Sèvres</t>
  </si>
  <si>
    <t>80 - Somme</t>
  </si>
  <si>
    <t>81 - Tarn</t>
  </si>
  <si>
    <t>82 - Tarn-et-Garonne</t>
  </si>
  <si>
    <t>83 - Var</t>
  </si>
  <si>
    <t>84 - Vaucluse</t>
  </si>
  <si>
    <t>85 - Vendée</t>
  </si>
  <si>
    <t>86 - Vienne</t>
  </si>
  <si>
    <t>87 - Haute-Vienne</t>
  </si>
  <si>
    <t>88 - Vosges</t>
  </si>
  <si>
    <t>89 - Yonne</t>
  </si>
  <si>
    <t>90 - Territoire de Belfort</t>
  </si>
  <si>
    <t>91 - Essonne</t>
  </si>
  <si>
    <t>92 - Hauts-de-Seine</t>
  </si>
  <si>
    <t>94 - Val-de-Marne</t>
  </si>
  <si>
    <t>971 - Guadeloupe</t>
  </si>
  <si>
    <t>972 - Martinique</t>
  </si>
  <si>
    <t>973 - Guyane</t>
  </si>
  <si>
    <t>974 - La Réunion</t>
  </si>
  <si>
    <t>Privé lucratif</t>
  </si>
  <si>
    <t xml:space="preserve"> - dont rattaché à un EPS(**)</t>
  </si>
  <si>
    <t xml:space="preserve"> - dont autonome</t>
  </si>
  <si>
    <t xml:space="preserve"> - dont territorial et CCAS</t>
  </si>
  <si>
    <t>22 - Côtes-d'Armor</t>
  </si>
  <si>
    <t>2A - Corse-du-Sud</t>
  </si>
  <si>
    <t>2B - Haute-Corse</t>
  </si>
  <si>
    <t>67 - Bas-Rhin</t>
  </si>
  <si>
    <t>68 - Haut-Rhin</t>
  </si>
  <si>
    <t>69 - Rhône</t>
  </si>
  <si>
    <t>93 - Seine-Saint-Denis</t>
  </si>
  <si>
    <t>95 - Val-d'Oise</t>
  </si>
  <si>
    <t>Premier décile (D1)</t>
  </si>
  <si>
    <t>Médiane</t>
  </si>
  <si>
    <t>Neuvième décile (D9)</t>
  </si>
  <si>
    <t>Rapport inter décile</t>
  </si>
  <si>
    <t>Tout statut juridique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</si>
  <si>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</si>
  <si>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</si>
  <si>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</si>
  <si>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</si>
  <si>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</si>
  <si>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</si>
  <si>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</si>
  <si>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</si>
  <si>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</si>
  <si>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</si>
  <si>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</si>
  <si>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</si>
  <si>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</si>
  <si>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</si>
  <si>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</si>
  <si>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</si>
  <si>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</si>
  <si>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</si>
  <si>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</si>
  <si>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</si>
  <si>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</si>
  <si>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</si>
  <si>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</si>
  <si>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</si>
  <si>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</si>
  <si>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</si>
  <si>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</si>
  <si>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</si>
  <si>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2A</t>
  </si>
  <si>
    <t>2B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</si>
  <si>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</si>
  <si>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</si>
  <si>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</si>
  <si>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</si>
  <si>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</si>
  <si>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</si>
  <si>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</si>
  <si>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</si>
  <si>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</si>
  <si>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</si>
  <si>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</si>
  <si>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</si>
  <si>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</si>
  <si>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</si>
  <si>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</si>
  <si>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</si>
  <si>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</si>
  <si>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</si>
  <si>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</si>
  <si>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</si>
  <si>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</si>
  <si>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</si>
  <si>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</si>
  <si>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</si>
  <si>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</si>
  <si>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</si>
  <si>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</si>
  <si>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</si>
  <si>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</si>
  <si>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</si>
  <si>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</si>
  <si>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</si>
  <si>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</si>
  <si>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</si>
  <si>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</si>
  <si>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</si>
  <si>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</si>
  <si>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</si>
  <si>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</si>
  <si>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</si>
  <si>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</si>
  <si>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</si>
  <si>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</si>
  <si>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</si>
  <si>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</si>
  <si>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</si>
  <si>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</si>
  <si>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</si>
  <si>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</si>
  <si>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</si>
  <si>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</si>
  <si>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</si>
  <si>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</si>
  <si>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</si>
  <si>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</si>
  <si>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</si>
  <si>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</si>
  <si>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</si>
  <si>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</si>
  <si>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</si>
  <si>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</si>
  <si>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</si>
  <si>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</si>
  <si>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</si>
  <si>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</si>
  <si>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</si>
  <si>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9A</t>
  </si>
  <si>
    <t>9B</t>
  </si>
  <si>
    <t>9C</t>
  </si>
  <si>
    <t>9D</t>
  </si>
  <si>
    <t>Code departement</t>
  </si>
  <si>
    <t xml:space="preserve"> - dont rattaché à un EPS (**)</t>
  </si>
  <si>
    <t>Chambre Seule (CS) avec ASH ou non</t>
  </si>
  <si>
    <t>CS ASH (*)</t>
  </si>
  <si>
    <t>CS Non ASH (*)</t>
  </si>
  <si>
    <t>2017</t>
  </si>
  <si>
    <t>2018</t>
  </si>
  <si>
    <t>2019</t>
  </si>
  <si>
    <t>2020</t>
  </si>
  <si>
    <t>2021</t>
  </si>
  <si>
    <t>2022</t>
  </si>
  <si>
    <t>2023</t>
  </si>
  <si>
    <t>Prix moyen pondéré 2023</t>
  </si>
  <si>
    <t>Taux d'évolution</t>
  </si>
  <si>
    <r>
      <t>56 - Mo</t>
    </r>
    <r>
      <rPr>
        <b/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bihan</t>
    </r>
  </si>
  <si>
    <t>Code département</t>
  </si>
  <si>
    <t>Chambre seule (CS) habilité ou pas à l'ASH</t>
  </si>
  <si>
    <t xml:space="preserve">	Source : FINESS, Portail PA et Tableau de bord de la performance</t>
  </si>
  <si>
    <t>Année</t>
  </si>
  <si>
    <t>IPC(*)</t>
  </si>
  <si>
    <t>Prix global constant</t>
  </si>
  <si>
    <t>Prix non habilité à l'ASH constant</t>
  </si>
  <si>
    <t>Prix global courant</t>
  </si>
  <si>
    <t>Prix non habilité à l'ASH courant</t>
  </si>
  <si>
    <t>Prix habilité à l'ASH courant</t>
  </si>
  <si>
    <t>Source : CNSA, Insee (Indice des prix à la consommation)</t>
  </si>
  <si>
    <t>Chambre seule habilitée à l'ASH</t>
  </si>
  <si>
    <t>Chambre seule non habilitée à l'ASH</t>
  </si>
  <si>
    <t>Chambre seule (tout mode d'habilitation)</t>
  </si>
  <si>
    <t>2024</t>
  </si>
  <si>
    <t>IPC rebasé 2017</t>
  </si>
  <si>
    <t>Evolution entre 2023 et 2024</t>
  </si>
  <si>
    <t>Prix habilité à l'ASH constant</t>
  </si>
  <si>
    <t>Prix  moyen  pondéré 2024</t>
  </si>
  <si>
    <t>Prix moyen pondéré 2024</t>
  </si>
  <si>
    <t>Nombre EHPAD</t>
  </si>
  <si>
    <t>Staut communal</t>
  </si>
  <si>
    <t>% EHPAD</t>
  </si>
  <si>
    <t>Taille 
(places installées)</t>
  </si>
  <si>
    <t>Premier décile</t>
  </si>
  <si>
    <t>Neuvième décile</t>
  </si>
  <si>
    <t>Rapport interdécile</t>
  </si>
  <si>
    <t>Tarif dépendance par jour GIR 1-2</t>
  </si>
  <si>
    <t xml:space="preserve">Tarif dépendance par jour GIR 3-4 </t>
  </si>
  <si>
    <t xml:space="preserve">Tarif dépendance par jour GIR 5-6 </t>
  </si>
  <si>
    <t>Moyenne pondérée</t>
  </si>
  <si>
    <t>Chambre seule ASH</t>
  </si>
  <si>
    <t>Chambre seule non ASH</t>
  </si>
  <si>
    <t>Δ% 2024 vs 2023</t>
  </si>
  <si>
    <t>Δ% 2024 vs 2017</t>
  </si>
  <si>
    <t>Prix moyen par jour en hébergement permanent d'une chambre seule (CS)</t>
  </si>
  <si>
    <t>Evolution du prix moyen par jour en hébergement permanent d'une CS</t>
  </si>
  <si>
    <t>Banlieue</t>
  </si>
  <si>
    <t>Ville isolée</t>
  </si>
  <si>
    <t xml:space="preserve">Ville-centre </t>
  </si>
  <si>
    <t>Taux réglementaires plafond non ASH</t>
  </si>
  <si>
    <t>Nb EHPAD</t>
  </si>
  <si>
    <t>P90/P10 2024</t>
  </si>
  <si>
    <t>Ratio ASH HP</t>
  </si>
  <si>
    <t xml:space="preserve">Indice tension </t>
  </si>
  <si>
    <t>Rural</t>
  </si>
  <si>
    <t>Moins de 25 places</t>
  </si>
  <si>
    <t>Plus de 199 places</t>
  </si>
  <si>
    <t xml:space="preserve"> 25 et 44 places</t>
  </si>
  <si>
    <t xml:space="preserve"> 45 et 59 places</t>
  </si>
  <si>
    <t xml:space="preserve"> 60 et 99 places</t>
  </si>
  <si>
    <t xml:space="preserve"> 100 et 199 places</t>
  </si>
  <si>
    <t>Figure 3 - Classement de l’indice de tension par département en 2024</t>
  </si>
  <si>
    <t>Coût global Median 2024</t>
  </si>
  <si>
    <t>Nombre de places  en 2024</t>
  </si>
  <si>
    <t>Part des places en 2024</t>
  </si>
  <si>
    <t>(*)Indice annuel des prix à la consommation - Base 2015 - Ensemble des ménages - France - Ensemble</t>
  </si>
  <si>
    <t>Valeur(**)</t>
  </si>
  <si>
    <t>(**) Indice annuel des prix à la consommation - Base 2015 - Ensemble des ménages - France - Ensemble https://www.insee.fr/fr/statistiques/serie/001764363</t>
  </si>
  <si>
    <t>Figure 1 : Taux de croissance du prix de référence national moyen de l’hébergement dans une chambre seule en hébergement permanent par catégorie de place de 2017 à 2024 (en % d’€ courants)</t>
  </si>
  <si>
    <t>Ficgure 1 -Taux de croissance du prix de référence national moyen de l’hébergement dans une chambre seule en hébergement permanent par catégorie de place de 2017 à 2024 (en % d’€ courants)</t>
  </si>
  <si>
    <t>Figure 2 : Évolution annuelle du prix de référence national moyen d’une chambre seule en hébergement permanent par catégorie de place de 2017 à 2024 (en pourcentage d’euros constants par rapport à 2017, base 2017 = 100)</t>
  </si>
  <si>
    <t>Figure 2 (Encadré 1):Évolution annuelle du prix de référence national moyen d’une chambre seule en hébergement permanent par catégorie de place de 2017 à 2024 (en pourcentage d’euros constants par rapport à 2017, base 2017 = 100)</t>
  </si>
  <si>
    <t>Tableau 1 : Prix de référence journalier national moyen en hébergement permanent d'une CS habilitée ou non à l’ASH, selon le statut juridique et évolution 2023-2024 (en € courants)  selon le statut juridique et évolution de 2023 et 2024</t>
  </si>
  <si>
    <t xml:space="preserve">Tableau 1 : Prix de référence journalier national moyen en hébergement permanent d'une CS habilitée ou non à l’ASH, selon le statut juridique et évolution 2023-2024 (en € courants) </t>
  </si>
  <si>
    <t>Tableau 2 : Prix de référence national de la dépendance moyen par jour au 31 décembre 2024 et dispersion selon le statut juridique (en € courants)</t>
  </si>
  <si>
    <t>Tableau 2 : Prix de référence national de la dépendance moyen par jour au 31 décembre 2024 et dispersion selon le statut juridique (en € courants)
et dispersion selon le statut juridique</t>
  </si>
  <si>
    <t>(*) EPS : Établissement public de santé</t>
  </si>
  <si>
    <t>Source : CNSA- Prix-ESMS et retraitements statisques DPE (voir encadré « Source, définitions et méthode »)</t>
  </si>
  <si>
    <t>CNSA- Prix-ESMS et retraitements statisques DPE (voir encadré « Source, définitions et méthode »)</t>
  </si>
  <si>
    <t>Légende : données exprimées en taux de croissance cumulé des prix en volume</t>
  </si>
  <si>
    <t xml:space="preserve">Source : INSEE - Indice annuel des prix à la consommation - Ensemble des ménages - France  </t>
  </si>
  <si>
    <t>Légende : données exprimées en taux de croissance des prix en valeur</t>
  </si>
  <si>
    <t xml:space="preserve">Tableau 3 : Prix de référence national moyen par mois pour un séjour en hébergement permanent d'une CS habilitée ou non à l’ASH selon le statut juridique et évolution 2023-2024 (en € courants) </t>
  </si>
  <si>
    <t>(*) ASH : Habilitée à recevoir des bénéficiaires de l’aide sociale à l’hébergement
(**) EPS : Établissement public de santé
(***) Estimation à partir des données issus du TdBMS et FINESS
Source : CNSA- Prix-ESMS et retraitements statisques DPE (voir encadré « Source, définitions et méthode »)</t>
  </si>
  <si>
    <t>Tableau 4 : Dispersion du prix de référence national par mois pour un séjour en hébergement perma-nent d'une chambre seule ASH ou non ASH (*) et selon le statut juridique en 2024 (en € courants)</t>
  </si>
  <si>
    <t>(*) ASH : Habilitée à recevoir des bénéficiaires de l’aide sociale à l’hébergement
(**) EPS : Établissement public de santé
Source : CNSA- Prix-ESMS et retraitements statisques DPE (voir encadré « Source, définitions et méthode »)</t>
  </si>
  <si>
    <t>Carte 1 : Prix de séjour de référence départemental moyen par en hébergement permanent d'une chambre seule ASH en 2024 mois (en € courants)</t>
  </si>
  <si>
    <t>Prix de séjour de référence départemental moyen par en hébergement permanent d'une chambre seule ASH en 2024 mois (en € courants)</t>
  </si>
  <si>
    <t>Carte 2 : Prix de séjour de référence départemental moyen par mois en hébergement permanent d'une chambre seule non ASH en 2024 (en € courants)</t>
  </si>
  <si>
    <t>Tableau 5 :Prix de référence national moyen par mois en hébergement permanent d'une CS habilitée ou non à l’ASH selon le statut juridique et de la commune en 2024 (en € courants)</t>
  </si>
  <si>
    <t>Tableau 5 : Prix de référence national moyen par mois en hébergement permanent d'une CS habilitée ou non à l’ASH selon le statut juridique et de la commune en 2024 (en € courants)</t>
  </si>
  <si>
    <t>Prix de 
référence moyen 
pondéré d'une CS habilitée à l'ASH (*)</t>
  </si>
  <si>
    <t>Prix de 
référence moyen 
pondéré d'une CS non habilitée à l'ASH (*)</t>
  </si>
  <si>
    <t>(*) ASH : Habilitée à recevoir des bénéficiaires de l’aide sociale à l’hébergement</t>
  </si>
  <si>
    <t>(**) Le statut de la commune dans l’unité urbaine (UU) repose sur la nomenclature 2017 de l’INSEE. Ce code est calculé en fonction de la population au recensement 2017 (Rural, Ville-centre, Banlieue et Ville isolée)</t>
  </si>
  <si>
    <r>
      <t>Source : CNSA- Prix-ESMS et retraitements statisques DPE (voir encadré « Source, définitions et méthode »)</t>
    </r>
    <r>
      <rPr>
        <i/>
        <sz val="10"/>
        <color theme="1"/>
        <rFont val="Arial"/>
        <family val="2"/>
      </rPr>
      <t xml:space="preserve"> </t>
    </r>
  </si>
  <si>
    <t>Tableau 6 : Prix de référence national moyen par mois en hébergement permanent d'une CS habilitée ou non à l’ASH selon le statut juridique et la taille en 2024 (en € courants)</t>
  </si>
  <si>
    <t xml:space="preserve"> Source : CNSA- Prix-ESMS et retraitements statisques DPE (voir encadré « Source, définitions et méthode »)</t>
  </si>
  <si>
    <t>Taux de croissance 2023- 2024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</si>
</sst>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#,##0.00\ &quot;€&quot;"/>
    <numFmt numFmtId="166" formatCode="0.0%"/>
    <numFmt numFmtId="167" formatCode="_-* #,##0\ _€_-;\-* #,##0\ _€_-;_-* &quot;-&quot;??\ _€_-;_-@_-"/>
    <numFmt numFmtId="168" formatCode="#,##0.0\ &quot;€&quot;"/>
    <numFmt numFmtId="169" formatCode="#,##0\ &quot;€&quot;"/>
    <numFmt numFmtId="170" formatCode="#,##0.00_ ;\-#,##0.00\ "/>
    <numFmt numFmtId="171" formatCode="#,##0.000_ ;\-#,##0.000\ "/>
  </numFmts>
  <fonts count="2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Arial"/>
      <family val="2"/>
    </font>
    <font>
      <b/>
      <sz val="10"/>
      <color rgb="FF6C1869"/>
      <name val="Arial"/>
      <family val="2"/>
    </font>
    <font>
      <i/>
      <sz val="9"/>
      <color theme="1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6C1869"/>
      <name val="Arial"/>
      <family val="2"/>
    </font>
    <font>
      <sz val="10"/>
      <color rgb="FF6C1869"/>
      <name val="Arial"/>
      <family val="2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b/>
      <sz val="11"/>
      <color rgb="FF6C1869"/>
      <name val="Arial"/>
      <family val="2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rgb="FF6C1869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i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0" fontId="12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25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0" fontId="9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0" fontId="9" fillId="0" borderId="3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8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/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165" fontId="5" fillId="0" borderId="8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3" fillId="0" borderId="11" xfId="0" applyNumberFormat="1" applyFont="1" applyBorder="1" applyAlignment="1">
      <alignment vertical="center" wrapText="1"/>
    </xf>
    <xf numFmtId="166" fontId="3" fillId="0" borderId="10" xfId="0" applyNumberFormat="1" applyFont="1" applyBorder="1" applyAlignment="1">
      <alignment vertical="center" wrapText="1"/>
    </xf>
    <xf numFmtId="0" fontId="12" fillId="0" borderId="0" xfId="3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2" fontId="8" fillId="0" borderId="6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10" fontId="16" fillId="0" borderId="7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65" fontId="17" fillId="0" borderId="4" xfId="0" applyNumberFormat="1" applyFont="1" applyBorder="1" applyAlignment="1">
      <alignment horizontal="center" vertical="center" wrapText="1"/>
    </xf>
    <xf numFmtId="168" fontId="1" fillId="0" borderId="1" xfId="0" quotePrefix="1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0" fontId="0" fillId="2" borderId="4" xfId="0" applyFill="1" applyBorder="1"/>
    <xf numFmtId="3" fontId="9" fillId="0" borderId="2" xfId="0" applyNumberFormat="1" applyFont="1" applyBorder="1" applyAlignment="1">
      <alignment vertical="center" wrapText="1"/>
    </xf>
    <xf numFmtId="9" fontId="9" fillId="0" borderId="4" xfId="0" applyNumberFormat="1" applyFont="1" applyBorder="1" applyAlignment="1">
      <alignment vertical="center" wrapText="1"/>
    </xf>
    <xf numFmtId="169" fontId="9" fillId="0" borderId="3" xfId="0" applyNumberFormat="1" applyFont="1" applyBorder="1" applyAlignment="1">
      <alignment vertical="center" wrapText="1"/>
    </xf>
    <xf numFmtId="169" fontId="9" fillId="0" borderId="4" xfId="0" applyNumberFormat="1" applyFont="1" applyBorder="1" applyAlignment="1">
      <alignment vertical="center" wrapText="1"/>
    </xf>
    <xf numFmtId="166" fontId="9" fillId="0" borderId="4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vertical="center" wrapText="1"/>
    </xf>
    <xf numFmtId="169" fontId="3" fillId="0" borderId="12" xfId="0" applyNumberFormat="1" applyFont="1" applyBorder="1" applyAlignment="1">
      <alignment vertical="center" wrapText="1"/>
    </xf>
    <xf numFmtId="169" fontId="3" fillId="0" borderId="13" xfId="0" applyNumberFormat="1" applyFont="1" applyBorder="1" applyAlignment="1">
      <alignment vertical="center" wrapText="1"/>
    </xf>
    <xf numFmtId="169" fontId="3" fillId="0" borderId="0" xfId="0" applyNumberFormat="1" applyFont="1"/>
    <xf numFmtId="169" fontId="3" fillId="0" borderId="6" xfId="0" applyNumberFormat="1" applyFont="1" applyBorder="1"/>
    <xf numFmtId="0" fontId="3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vertical="center" wrapText="1"/>
    </xf>
    <xf numFmtId="169" fontId="8" fillId="0" borderId="0" xfId="0" applyNumberFormat="1" applyFont="1" applyAlignment="1">
      <alignment vertical="center" wrapText="1"/>
    </xf>
    <xf numFmtId="169" fontId="8" fillId="0" borderId="6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10" fontId="20" fillId="0" borderId="2" xfId="0" applyNumberFormat="1" applyFont="1" applyBorder="1" applyAlignment="1">
      <alignment vertical="center" wrapText="1"/>
    </xf>
    <xf numFmtId="10" fontId="20" fillId="0" borderId="3" xfId="0" applyNumberFormat="1" applyFont="1" applyBorder="1" applyAlignment="1">
      <alignment vertical="center" wrapText="1"/>
    </xf>
    <xf numFmtId="4" fontId="20" fillId="0" borderId="4" xfId="0" applyNumberFormat="1" applyFont="1" applyBorder="1" applyAlignment="1">
      <alignment vertical="center" wrapText="1"/>
    </xf>
    <xf numFmtId="169" fontId="20" fillId="0" borderId="3" xfId="0" applyNumberFormat="1" applyFont="1" applyBorder="1" applyAlignment="1">
      <alignment vertical="center" wrapText="1"/>
    </xf>
    <xf numFmtId="169" fontId="3" fillId="0" borderId="0" xfId="0" applyNumberFormat="1" applyFont="1" applyAlignment="1">
      <alignment vertical="center"/>
    </xf>
    <xf numFmtId="169" fontId="8" fillId="0" borderId="0" xfId="0" applyNumberFormat="1" applyFont="1" applyAlignment="1">
      <alignment vertical="center"/>
    </xf>
    <xf numFmtId="169" fontId="3" fillId="0" borderId="8" xfId="0" applyNumberFormat="1" applyFont="1" applyBorder="1" applyAlignment="1">
      <alignment vertical="center"/>
    </xf>
    <xf numFmtId="169" fontId="5" fillId="0" borderId="0" xfId="0" applyNumberFormat="1" applyFont="1" applyAlignment="1">
      <alignment vertical="center" wrapText="1"/>
    </xf>
    <xf numFmtId="169" fontId="5" fillId="0" borderId="8" xfId="0" applyNumberFormat="1" applyFont="1" applyBorder="1" applyAlignment="1">
      <alignment vertical="center" wrapText="1"/>
    </xf>
    <xf numFmtId="169" fontId="5" fillId="0" borderId="0" xfId="0" applyNumberFormat="1" applyFont="1" applyAlignment="1">
      <alignment vertical="center"/>
    </xf>
    <xf numFmtId="169" fontId="5" fillId="0" borderId="8" xfId="0" applyNumberFormat="1" applyFont="1" applyBorder="1" applyAlignment="1">
      <alignment vertical="center"/>
    </xf>
    <xf numFmtId="3" fontId="3" fillId="0" borderId="0" xfId="0" applyNumberFormat="1" applyFont="1"/>
    <xf numFmtId="3" fontId="3" fillId="0" borderId="2" xfId="0" applyNumberFormat="1" applyFont="1" applyBorder="1" applyAlignment="1">
      <alignment horizontal="center" vertical="center" wrapText="1"/>
    </xf>
    <xf numFmtId="0" fontId="8" fillId="0" borderId="0" xfId="0" applyFont="1"/>
    <xf numFmtId="9" fontId="9" fillId="0" borderId="3" xfId="0" applyNumberFormat="1" applyFont="1" applyBorder="1" applyAlignment="1">
      <alignment vertical="center" wrapText="1"/>
    </xf>
    <xf numFmtId="3" fontId="8" fillId="0" borderId="0" xfId="0" applyNumberFormat="1" applyFon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vertical="center" wrapText="1"/>
    </xf>
    <xf numFmtId="9" fontId="7" fillId="0" borderId="0" xfId="0" applyNumberFormat="1" applyFont="1" applyAlignment="1">
      <alignment vertical="center" wrapText="1"/>
    </xf>
    <xf numFmtId="0" fontId="7" fillId="0" borderId="5" xfId="0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9" fontId="7" fillId="0" borderId="0" xfId="0" applyNumberFormat="1" applyFont="1" applyAlignment="1">
      <alignment vertical="center"/>
    </xf>
    <xf numFmtId="169" fontId="7" fillId="0" borderId="6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7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0" fontId="9" fillId="0" borderId="4" xfId="0" applyNumberFormat="1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21" fillId="0" borderId="0" xfId="0" applyFont="1" applyAlignment="1">
      <alignment horizontal="left" vertical="center" indent="2"/>
    </xf>
    <xf numFmtId="0" fontId="21" fillId="0" borderId="0" xfId="0" applyFont="1" applyAlignment="1">
      <alignment horizontal="center" vertical="center" wrapText="1"/>
    </xf>
    <xf numFmtId="2" fontId="3" fillId="0" borderId="0" xfId="0" applyNumberFormat="1" applyFont="1"/>
    <xf numFmtId="165" fontId="3" fillId="0" borderId="0" xfId="0" applyNumberFormat="1" applyFont="1"/>
    <xf numFmtId="165" fontId="1" fillId="0" borderId="0" xfId="0" applyNumberFormat="1" applyFont="1"/>
    <xf numFmtId="2" fontId="3" fillId="0" borderId="6" xfId="0" applyNumberFormat="1" applyFont="1" applyBorder="1" applyAlignment="1">
      <alignment horizontal="right" vertical="center"/>
    </xf>
    <xf numFmtId="165" fontId="1" fillId="0" borderId="8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3" fontId="0" fillId="0" borderId="0" xfId="0" applyNumberFormat="1"/>
    <xf numFmtId="165" fontId="17" fillId="0" borderId="0" xfId="0" applyNumberFormat="1" applyFont="1" applyAlignment="1">
      <alignment vertical="center" wrapText="1"/>
    </xf>
    <xf numFmtId="2" fontId="8" fillId="0" borderId="6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5" fontId="24" fillId="0" borderId="0" xfId="0" applyNumberFormat="1" applyFont="1" applyAlignment="1">
      <alignment vertical="center" wrapText="1"/>
    </xf>
    <xf numFmtId="10" fontId="25" fillId="0" borderId="11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vertical="center" wrapText="1"/>
    </xf>
    <xf numFmtId="0" fontId="3" fillId="0" borderId="16" xfId="0" applyFont="1" applyBorder="1" applyAlignment="1">
      <alignment horizontal="left" vertical="center" wrapText="1"/>
    </xf>
    <xf numFmtId="165" fontId="3" fillId="0" borderId="18" xfId="0" applyNumberFormat="1" applyFont="1" applyBorder="1" applyAlignment="1">
      <alignment horizontal="right" vertical="center"/>
    </xf>
    <xf numFmtId="165" fontId="17" fillId="0" borderId="18" xfId="0" applyNumberFormat="1" applyFont="1" applyBorder="1" applyAlignment="1">
      <alignment vertical="center" wrapText="1"/>
    </xf>
    <xf numFmtId="10" fontId="9" fillId="3" borderId="1" xfId="0" applyNumberFormat="1" applyFont="1" applyFill="1" applyBorder="1" applyAlignment="1">
      <alignment vertical="center" wrapText="1"/>
    </xf>
    <xf numFmtId="49" fontId="1" fillId="3" borderId="3" xfId="0" applyNumberFormat="1" applyFont="1" applyFill="1" applyBorder="1" applyAlignment="1">
      <alignment vertical="center"/>
    </xf>
    <xf numFmtId="49" fontId="3" fillId="0" borderId="19" xfId="0" applyNumberFormat="1" applyFont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10" fontId="9" fillId="3" borderId="2" xfId="0" applyNumberFormat="1" applyFont="1" applyFill="1" applyBorder="1" applyAlignment="1">
      <alignment vertical="center" wrapText="1"/>
    </xf>
    <xf numFmtId="10" fontId="25" fillId="0" borderId="10" xfId="0" applyNumberFormat="1" applyFont="1" applyBorder="1" applyAlignment="1">
      <alignment vertical="center" wrapText="1"/>
    </xf>
    <xf numFmtId="165" fontId="9" fillId="0" borderId="8" xfId="0" applyNumberFormat="1" applyFont="1" applyBorder="1" applyAlignment="1">
      <alignment vertical="center" wrapText="1"/>
    </xf>
    <xf numFmtId="2" fontId="1" fillId="3" borderId="4" xfId="0" applyNumberFormat="1" applyFont="1" applyFill="1" applyBorder="1" applyAlignment="1">
      <alignment vertical="center"/>
    </xf>
    <xf numFmtId="2" fontId="3" fillId="0" borderId="17" xfId="0" applyNumberFormat="1" applyFont="1" applyBorder="1" applyAlignment="1">
      <alignment horizontal="right" vertical="center"/>
    </xf>
    <xf numFmtId="2" fontId="1" fillId="0" borderId="6" xfId="0" applyNumberFormat="1" applyFont="1" applyBorder="1" applyAlignment="1">
      <alignment horizontal="right" vertical="center"/>
    </xf>
    <xf numFmtId="2" fontId="1" fillId="0" borderId="9" xfId="0" applyNumberFormat="1" applyFont="1" applyBorder="1" applyAlignment="1">
      <alignment horizontal="right" vertical="center"/>
    </xf>
    <xf numFmtId="2" fontId="0" fillId="0" borderId="0" xfId="0" applyNumberFormat="1" applyAlignment="1">
      <alignment horizontal="center" vertical="center" wrapText="1"/>
    </xf>
    <xf numFmtId="166" fontId="0" fillId="0" borderId="5" xfId="4" applyNumberFormat="1" applyFont="1" applyBorder="1"/>
    <xf numFmtId="166" fontId="0" fillId="0" borderId="0" xfId="4" applyNumberFormat="1" applyFont="1" applyFill="1" applyBorder="1"/>
    <xf numFmtId="166" fontId="0" fillId="0" borderId="11" xfId="4" applyNumberFormat="1" applyFont="1" applyBorder="1"/>
    <xf numFmtId="165" fontId="0" fillId="0" borderId="0" xfId="0" applyNumberFormat="1" applyAlignment="1">
      <alignment vertical="center" wrapText="1"/>
    </xf>
    <xf numFmtId="10" fontId="3" fillId="0" borderId="1" xfId="0" applyNumberFormat="1" applyFont="1" applyBorder="1" applyAlignment="1">
      <alignment vertical="center"/>
    </xf>
    <xf numFmtId="0" fontId="21" fillId="0" borderId="0" xfId="0" applyFont="1" applyAlignment="1">
      <alignment vertical="center" wrapText="1"/>
    </xf>
    <xf numFmtId="165" fontId="17" fillId="0" borderId="5" xfId="0" applyNumberFormat="1" applyFont="1" applyBorder="1" applyAlignment="1">
      <alignment vertical="center" wrapText="1"/>
    </xf>
    <xf numFmtId="165" fontId="24" fillId="0" borderId="5" xfId="0" applyNumberFormat="1" applyFont="1" applyBorder="1" applyAlignment="1">
      <alignment vertical="center" wrapText="1"/>
    </xf>
    <xf numFmtId="165" fontId="9" fillId="0" borderId="7" xfId="0" applyNumberFormat="1" applyFont="1" applyBorder="1" applyAlignment="1">
      <alignment vertical="center" wrapText="1"/>
    </xf>
    <xf numFmtId="49" fontId="1" fillId="3" borderId="2" xfId="0" applyNumberFormat="1" applyFont="1" applyFill="1" applyBorder="1" applyAlignment="1">
      <alignment vertical="center"/>
    </xf>
    <xf numFmtId="49" fontId="1" fillId="3" borderId="4" xfId="0" applyNumberFormat="1" applyFont="1" applyFill="1" applyBorder="1" applyAlignment="1">
      <alignment vertical="center"/>
    </xf>
    <xf numFmtId="10" fontId="1" fillId="3" borderId="4" xfId="0" applyNumberFormat="1" applyFont="1" applyFill="1" applyBorder="1" applyAlignment="1">
      <alignment vertical="center"/>
    </xf>
    <xf numFmtId="10" fontId="17" fillId="0" borderId="6" xfId="0" applyNumberFormat="1" applyFont="1" applyBorder="1" applyAlignment="1">
      <alignment vertical="center" wrapText="1"/>
    </xf>
    <xf numFmtId="10" fontId="17" fillId="0" borderId="17" xfId="0" applyNumberFormat="1" applyFont="1" applyBorder="1" applyAlignment="1">
      <alignment vertical="center" wrapText="1"/>
    </xf>
    <xf numFmtId="10" fontId="9" fillId="0" borderId="9" xfId="0" applyNumberFormat="1" applyFont="1" applyBorder="1" applyAlignment="1">
      <alignment vertical="center" wrapText="1"/>
    </xf>
    <xf numFmtId="165" fontId="17" fillId="0" borderId="20" xfId="0" applyNumberFormat="1" applyFont="1" applyBorder="1" applyAlignment="1">
      <alignment vertical="center" wrapText="1"/>
    </xf>
    <xf numFmtId="10" fontId="25" fillId="0" borderId="21" xfId="0" applyNumberFormat="1" applyFont="1" applyBorder="1" applyAlignment="1">
      <alignment vertical="center" wrapText="1"/>
    </xf>
    <xf numFmtId="10" fontId="24" fillId="0" borderId="6" xfId="0" applyNumberFormat="1" applyFont="1" applyBorder="1" applyAlignment="1">
      <alignment vertical="center" wrapText="1"/>
    </xf>
    <xf numFmtId="10" fontId="9" fillId="0" borderId="6" xfId="0" applyNumberFormat="1" applyFont="1" applyBorder="1" applyAlignment="1">
      <alignment vertical="center" wrapText="1"/>
    </xf>
    <xf numFmtId="10" fontId="17" fillId="0" borderId="14" xfId="0" applyNumberFormat="1" applyFont="1" applyBorder="1" applyAlignment="1">
      <alignment horizontal="center" vertical="center" wrapText="1"/>
    </xf>
    <xf numFmtId="10" fontId="17" fillId="0" borderId="13" xfId="0" applyNumberFormat="1" applyFont="1" applyBorder="1" applyAlignment="1">
      <alignment horizontal="center" vertical="center" wrapText="1"/>
    </xf>
    <xf numFmtId="10" fontId="17" fillId="0" borderId="12" xfId="0" applyNumberFormat="1" applyFont="1" applyBorder="1" applyAlignment="1">
      <alignment vertical="center" wrapText="1"/>
    </xf>
    <xf numFmtId="10" fontId="17" fillId="0" borderId="12" xfId="0" applyNumberFormat="1" applyFont="1" applyBorder="1" applyAlignment="1">
      <alignment horizontal="center" vertical="center" wrapText="1"/>
    </xf>
    <xf numFmtId="166" fontId="17" fillId="0" borderId="6" xfId="0" applyNumberFormat="1" applyFont="1" applyBorder="1" applyAlignment="1">
      <alignment vertical="center" wrapText="1"/>
    </xf>
    <xf numFmtId="10" fontId="9" fillId="3" borderId="4" xfId="0" applyNumberFormat="1" applyFont="1" applyFill="1" applyBorder="1" applyAlignment="1">
      <alignment vertical="center" wrapText="1"/>
    </xf>
    <xf numFmtId="10" fontId="9" fillId="3" borderId="3" xfId="0" applyNumberFormat="1" applyFont="1" applyFill="1" applyBorder="1" applyAlignment="1">
      <alignment vertical="center" wrapText="1"/>
    </xf>
    <xf numFmtId="2" fontId="9" fillId="3" borderId="4" xfId="0" applyNumberFormat="1" applyFont="1" applyFill="1" applyBorder="1" applyAlignment="1">
      <alignment vertical="center" wrapText="1"/>
    </xf>
    <xf numFmtId="166" fontId="17" fillId="0" borderId="1" xfId="0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166" fontId="0" fillId="0" borderId="0" xfId="0" applyNumberFormat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5" fontId="3" fillId="0" borderId="15" xfId="0" applyNumberFormat="1" applyFont="1" applyBorder="1" applyAlignment="1">
      <alignment vertical="center"/>
    </xf>
    <xf numFmtId="165" fontId="7" fillId="0" borderId="5" xfId="0" applyNumberFormat="1" applyFont="1" applyBorder="1" applyAlignment="1">
      <alignment vertical="center"/>
    </xf>
    <xf numFmtId="165" fontId="17" fillId="0" borderId="6" xfId="0" applyNumberFormat="1" applyFont="1" applyBorder="1" applyAlignment="1">
      <alignment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/>
    <xf numFmtId="0" fontId="3" fillId="0" borderId="5" xfId="0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169" fontId="3" fillId="0" borderId="6" xfId="0" applyNumberFormat="1" applyFont="1" applyBorder="1" applyAlignment="1">
      <alignment vertical="center"/>
    </xf>
    <xf numFmtId="169" fontId="3" fillId="0" borderId="9" xfId="0" applyNumberFormat="1" applyFont="1" applyBorder="1" applyAlignment="1">
      <alignment vertical="center"/>
    </xf>
    <xf numFmtId="169" fontId="0" fillId="0" borderId="0" xfId="0" applyNumberFormat="1"/>
    <xf numFmtId="4" fontId="0" fillId="0" borderId="0" xfId="0" applyNumberFormat="1"/>
    <xf numFmtId="0" fontId="0" fillId="0" borderId="5" xfId="0" applyBorder="1"/>
    <xf numFmtId="3" fontId="0" fillId="0" borderId="6" xfId="0" applyNumberFormat="1" applyBorder="1"/>
    <xf numFmtId="0" fontId="0" fillId="0" borderId="7" xfId="0" applyBorder="1"/>
    <xf numFmtId="0" fontId="0" fillId="0" borderId="8" xfId="0" applyBorder="1"/>
    <xf numFmtId="169" fontId="0" fillId="0" borderId="8" xfId="0" applyNumberFormat="1" applyBorder="1"/>
    <xf numFmtId="4" fontId="0" fillId="0" borderId="8" xfId="0" applyNumberFormat="1" applyBorder="1"/>
    <xf numFmtId="3" fontId="0" fillId="0" borderId="9" xfId="0" applyNumberForma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9" fontId="3" fillId="0" borderId="12" xfId="0" applyNumberFormat="1" applyFont="1" applyBorder="1" applyAlignment="1">
      <alignment vertical="center"/>
    </xf>
    <xf numFmtId="169" fontId="3" fillId="0" borderId="13" xfId="0" applyNumberFormat="1" applyFont="1" applyBorder="1" applyAlignment="1">
      <alignment vertical="center"/>
    </xf>
    <xf numFmtId="9" fontId="3" fillId="0" borderId="0" xfId="0" applyNumberFormat="1" applyFont="1" applyAlignment="1">
      <alignment vertical="center"/>
    </xf>
    <xf numFmtId="0" fontId="3" fillId="0" borderId="8" xfId="0" applyFont="1" applyBorder="1" applyAlignment="1">
      <alignment vertical="center"/>
    </xf>
    <xf numFmtId="9" fontId="3" fillId="0" borderId="8" xfId="0" applyNumberFormat="1" applyFont="1" applyBorder="1" applyAlignment="1">
      <alignment vertical="center"/>
    </xf>
    <xf numFmtId="166" fontId="3" fillId="0" borderId="1" xfId="0" applyNumberFormat="1" applyFont="1" applyBorder="1"/>
    <xf numFmtId="9" fontId="3" fillId="0" borderId="4" xfId="0" applyNumberFormat="1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vertical="center" wrapText="1"/>
    </xf>
    <xf numFmtId="9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vertical="center" wrapText="1"/>
    </xf>
    <xf numFmtId="0" fontId="12" fillId="0" borderId="0" xfId="3" applyAlignment="1">
      <alignment vertical="center" wrapText="1"/>
    </xf>
    <xf numFmtId="0" fontId="12" fillId="0" borderId="0" xfId="3" applyAlignment="1">
      <alignment vertical="center"/>
    </xf>
    <xf numFmtId="9" fontId="0" fillId="0" borderId="3" xfId="0" applyNumberFormat="1" applyBorder="1" applyAlignment="1">
      <alignment horizontal="center" vertical="center" wrapText="1"/>
    </xf>
    <xf numFmtId="9" fontId="0" fillId="0" borderId="0" xfId="0" applyNumberFormat="1"/>
    <xf numFmtId="9" fontId="0" fillId="0" borderId="8" xfId="0" applyNumberFormat="1" applyBorder="1"/>
    <xf numFmtId="0" fontId="0" fillId="2" borderId="0" xfId="0" applyFill="1"/>
    <xf numFmtId="49" fontId="7" fillId="0" borderId="1" xfId="0" applyNumberFormat="1" applyFont="1" applyBorder="1" applyAlignment="1">
      <alignment horizontal="right" vertical="center" wrapText="1"/>
    </xf>
    <xf numFmtId="167" fontId="7" fillId="0" borderId="11" xfId="1" quotePrefix="1" applyNumberFormat="1" applyFont="1" applyBorder="1" applyAlignment="1">
      <alignment horizontal="right" vertical="center"/>
    </xf>
    <xf numFmtId="170" fontId="7" fillId="0" borderId="5" xfId="1" applyNumberFormat="1" applyFont="1" applyBorder="1" applyAlignment="1">
      <alignment horizontal="right" vertical="center"/>
    </xf>
    <xf numFmtId="171" fontId="7" fillId="0" borderId="5" xfId="1" applyNumberFormat="1" applyFont="1" applyBorder="1" applyAlignment="1">
      <alignment horizontal="right" vertical="center"/>
    </xf>
    <xf numFmtId="166" fontId="9" fillId="2" borderId="1" xfId="0" applyNumberFormat="1" applyFont="1" applyFill="1" applyBorder="1" applyAlignment="1">
      <alignment horizontal="right" vertical="center" wrapText="1"/>
    </xf>
    <xf numFmtId="166" fontId="9" fillId="2" borderId="3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49" fontId="7" fillId="0" borderId="3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right" vertical="center" wrapText="1"/>
    </xf>
    <xf numFmtId="10" fontId="9" fillId="4" borderId="1" xfId="0" applyNumberFormat="1" applyFont="1" applyFill="1" applyBorder="1" applyAlignment="1">
      <alignment horizontal="right" vertical="center" wrapText="1"/>
    </xf>
    <xf numFmtId="10" fontId="9" fillId="0" borderId="1" xfId="0" applyNumberFormat="1" applyFont="1" applyBorder="1" applyAlignment="1">
      <alignment vertical="center" wrapText="1"/>
    </xf>
    <xf numFmtId="10" fontId="9" fillId="4" borderId="1" xfId="0" applyNumberFormat="1" applyFont="1" applyFill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165" fontId="9" fillId="0" borderId="2" xfId="0" applyNumberFormat="1" applyFont="1" applyBorder="1" applyAlignment="1">
      <alignment horizontal="right" vertical="center" wrapText="1"/>
    </xf>
    <xf numFmtId="165" fontId="9" fillId="0" borderId="4" xfId="0" applyNumberFormat="1" applyFont="1" applyBorder="1" applyAlignment="1">
      <alignment horizontal="right" vertical="center" wrapText="1"/>
    </xf>
    <xf numFmtId="49" fontId="26" fillId="0" borderId="8" xfId="0" applyNumberFormat="1" applyFont="1" applyBorder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 wrapText="1"/>
    </xf>
    <xf numFmtId="0" fontId="10" fillId="0" borderId="12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26" fillId="0" borderId="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5">
    <cellStyle name="Lien hypertexte" xfId="3" builtinId="8"/>
    <cellStyle name="Milliers" xfId="1" builtinId="3"/>
    <cellStyle name="Normal" xfId="0" builtinId="0"/>
    <cellStyle name="Normal 2" xfId="2" xr:uid="{B1CA9E3C-E7AF-416F-936F-825F904DF6CE}"/>
    <cellStyle name="Pourcentage" xfId="4" builtinId="5"/>
  </cellStyles>
  <dxfs count="0"/>
  <tableStyles count="0" defaultTableStyle="TableStyleMedium2" defaultPivotStyle="PivotStyleLight16"/>
  <colors>
    <mruColors>
      <color rgb="FFFF7C80"/>
      <color rgb="FFC85C12"/>
      <color rgb="FF891F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92824656665554E-2"/>
          <c:y val="3.3792537109387712E-2"/>
          <c:w val="0.91273231166117497"/>
          <c:h val="0.75031700541279156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1'!$A$7</c:f>
              <c:strCache>
                <c:ptCount val="1"/>
                <c:pt idx="0">
                  <c:v>Chambre seule (tout mode d'habilitation)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alpha val="99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3166145500569743E-2"/>
                  <c:y val="-3.2448370044277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C3-45EF-B80B-B03AD05A8AF3}"/>
                </c:ext>
              </c:extLst>
            </c:dLbl>
            <c:dLbl>
              <c:idx val="1"/>
              <c:layout>
                <c:manualLayout>
                  <c:x val="-7.5235117146113164E-3"/>
                  <c:y val="-2.06489627554496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C3-45EF-B80B-B03AD05A8AF3}"/>
                </c:ext>
              </c:extLst>
            </c:dLbl>
            <c:dLbl>
              <c:idx val="2"/>
              <c:layout>
                <c:manualLayout>
                  <c:x val="-1.6927901357875384E-2"/>
                  <c:y val="-3.2448370044278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C3-45EF-B80B-B03AD05A8AF3}"/>
                </c:ext>
              </c:extLst>
            </c:dLbl>
            <c:dLbl>
              <c:idx val="3"/>
              <c:layout>
                <c:manualLayout>
                  <c:x val="-9.4043896432641026E-3"/>
                  <c:y val="-2.9498518222070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C3-45EF-B80B-B03AD05A8AF3}"/>
                </c:ext>
              </c:extLst>
            </c:dLbl>
            <c:dLbl>
              <c:idx val="4"/>
              <c:layout>
                <c:manualLayout>
                  <c:x val="-5.8307215788237506E-2"/>
                  <c:y val="-1.7699110933242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C3-45EF-B80B-B03AD05A8AF3}"/>
                </c:ext>
              </c:extLst>
            </c:dLbl>
            <c:dLbl>
              <c:idx val="5"/>
              <c:layout>
                <c:manualLayout>
                  <c:x val="-3.3855802715750768E-2"/>
                  <c:y val="-2.6548666399863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C3-45EF-B80B-B03AD05A8AF3}"/>
                </c:ext>
              </c:extLst>
            </c:dLbl>
            <c:dLbl>
              <c:idx val="6"/>
              <c:layout>
                <c:manualLayout>
                  <c:x val="-3.761755857305641E-2"/>
                  <c:y val="-2.6548666399863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C3-45EF-B80B-B03AD05A8AF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1'!$B$6:$H$6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'Figure 1'!$B$7:$H$7</c:f>
              <c:numCache>
                <c:formatCode>0.00%</c:formatCode>
                <c:ptCount val="7"/>
                <c:pt idx="0">
                  <c:v>1.1768065021643837E-2</c:v>
                </c:pt>
                <c:pt idx="1">
                  <c:v>1.2277852603588244E-2</c:v>
                </c:pt>
                <c:pt idx="2">
                  <c:v>1.2836412829851662E-2</c:v>
                </c:pt>
                <c:pt idx="3">
                  <c:v>1.3905849142081142E-2</c:v>
                </c:pt>
                <c:pt idx="4">
                  <c:v>1.821903277909365E-2</c:v>
                </c:pt>
                <c:pt idx="5">
                  <c:v>4.3835031995887515E-2</c:v>
                </c:pt>
                <c:pt idx="6">
                  <c:v>4.0208631120632735E-2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6C3-45EF-B80B-B03AD05A8AF3}"/>
            </c:ext>
          </c:extLst>
        </c:ser>
        <c:ser>
          <c:idx val="1"/>
          <c:order val="1"/>
          <c:tx>
            <c:strRef>
              <c:f>'Figure 1'!$A$9</c:f>
              <c:strCache>
                <c:ptCount val="1"/>
                <c:pt idx="0">
                  <c:v>Chambre seule non habilitée à l'ASH</c:v>
                </c:pt>
              </c:strCache>
            </c:strRef>
          </c:tx>
          <c:spPr>
            <a:ln w="158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3867584619805394E-2"/>
                  <c:y val="-2.85789268127367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C3-45EF-B80B-B03AD05A8AF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1'!$B$6:$H$6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'Figure 1'!$B$9:$H$9</c:f>
              <c:numCache>
                <c:formatCode>0.00%</c:formatCode>
                <c:ptCount val="7"/>
                <c:pt idx="0">
                  <c:v>2.3964885602336561E-2</c:v>
                </c:pt>
                <c:pt idx="1">
                  <c:v>1.5686455962704807E-2</c:v>
                </c:pt>
                <c:pt idx="2">
                  <c:v>2.0074981674045405E-2</c:v>
                </c:pt>
                <c:pt idx="3">
                  <c:v>1.6135598244749381E-2</c:v>
                </c:pt>
                <c:pt idx="4">
                  <c:v>2.7124107664598475E-2</c:v>
                </c:pt>
                <c:pt idx="5">
                  <c:v>5.8239976616055691E-2</c:v>
                </c:pt>
                <c:pt idx="6">
                  <c:v>4.4054796520674962E-2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6C3-45EF-B80B-B03AD05A8AF3}"/>
            </c:ext>
          </c:extLst>
        </c:ser>
        <c:ser>
          <c:idx val="2"/>
          <c:order val="2"/>
          <c:tx>
            <c:strRef>
              <c:f>'Figure 1'!$A$8</c:f>
              <c:strCache>
                <c:ptCount val="1"/>
                <c:pt idx="0">
                  <c:v>Chambre seule habilitée à l'ASH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triangle"/>
            <c:size val="7"/>
            <c:spPr>
              <a:solidFill>
                <a:schemeClr val="accent1"/>
              </a:solidFill>
              <a:ln w="9525">
                <a:solidFill>
                  <a:srgbClr val="0070C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128785101365411E-2"/>
                  <c:y val="2.9998130696840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C3-45EF-B80B-B03AD05A8AF3}"/>
                </c:ext>
              </c:extLst>
            </c:dLbl>
            <c:dLbl>
              <c:idx val="5"/>
              <c:layout>
                <c:manualLayout>
                  <c:x val="-3.5333444392699455E-2"/>
                  <c:y val="4.4163534281280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C3-45EF-B80B-B03AD05A8AF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1'!$B$6:$H$6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'Figure 1'!$B$8:$H$8</c:f>
              <c:numCache>
                <c:formatCode>0.00%</c:formatCode>
                <c:ptCount val="7"/>
                <c:pt idx="0">
                  <c:v>1.1861243834268492E-2</c:v>
                </c:pt>
                <c:pt idx="1">
                  <c:v>1.1912924431436794E-2</c:v>
                </c:pt>
                <c:pt idx="2">
                  <c:v>1.2062592946946072E-2</c:v>
                </c:pt>
                <c:pt idx="3">
                  <c:v>1.2770729531288537E-2</c:v>
                </c:pt>
                <c:pt idx="4">
                  <c:v>1.5327955346350791E-2</c:v>
                </c:pt>
                <c:pt idx="5">
                  <c:v>3.7960995423980098E-2</c:v>
                </c:pt>
                <c:pt idx="6">
                  <c:v>3.7825512208035997E-2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6C3-45EF-B80B-B03AD05A8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732607"/>
        <c:axId val="1823422207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'Figure 1'!$A$10</c15:sqref>
                        </c15:formulaRef>
                      </c:ext>
                    </c:extLst>
                    <c:strCache>
                      <c:ptCount val="1"/>
                      <c:pt idx="0">
                        <c:v>Taux réglementaires plafond non ASH</c:v>
                      </c:pt>
                    </c:strCache>
                  </c:strRef>
                </c:tx>
                <c:spPr>
                  <a:ln w="19050" cap="rnd">
                    <a:solidFill>
                      <a:srgbClr val="C85C12">
                        <a:alpha val="97000"/>
                      </a:srgbClr>
                    </a:solidFill>
                    <a:prstDash val="sysDash"/>
                    <a:round/>
                  </a:ln>
                  <a:effectLst/>
                </c:spPr>
                <c:marker>
                  <c:symbol val="circle"/>
                  <c:size val="7"/>
                  <c:spPr>
                    <a:solidFill>
                      <a:srgbClr val="C85C12"/>
                    </a:solidFill>
                    <a:ln w="9525">
                      <a:solidFill>
                        <a:srgbClr val="C85C12"/>
                      </a:solidFill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0"/>
                        <c:y val="-1.3121922289289826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A6C3-45EF-B80B-B03AD05A8AF3}"/>
                      </c:ext>
                    </c:extLst>
                  </c:dLbl>
                  <c:dLbl>
                    <c:idx val="1"/>
                    <c:layout>
                      <c:manualLayout>
                        <c:x val="3.9324924198886266E-3"/>
                        <c:y val="-2.2963364006257314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E-A6C3-45EF-B80B-B03AD05A8AF3}"/>
                      </c:ext>
                    </c:extLst>
                  </c:dLbl>
                  <c:dLbl>
                    <c:idx val="4"/>
                    <c:layout>
                      <c:manualLayout>
                        <c:x val="-1.4418972303726494E-16"/>
                        <c:y val="-1.640240286161234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F-A6C3-45EF-B80B-B03AD05A8AF3}"/>
                      </c:ext>
                    </c:extLst>
                  </c:dLbl>
                  <c:dLbl>
                    <c:idx val="5"/>
                    <c:layout>
                      <c:manualLayout>
                        <c:x val="-7.8649848397772532E-3"/>
                        <c:y val="1.9682883433934737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0-A6C3-45EF-B80B-B03AD05A8AF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rgbClr val="C85C12"/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endParaRPr lang="fr-FR"/>
                    </a:p>
                  </c:txPr>
                  <c:dLblPos val="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'Figure 1'!$B$6:$H$6</c15:sqref>
                        </c15:formulaRef>
                      </c:ext>
                    </c:extLst>
                    <c:strCache>
                      <c:ptCount val="7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  <c:pt idx="5">
                        <c:v>2023</c:v>
                      </c:pt>
                      <c:pt idx="6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'Figure 1'!$B$10:$H$10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1.21E-2</c:v>
                      </c:pt>
                      <c:pt idx="1">
                        <c:v>1.2500000000000001E-2</c:v>
                      </c:pt>
                      <c:pt idx="2">
                        <c:v>1.0800000000000001E-2</c:v>
                      </c:pt>
                      <c:pt idx="3">
                        <c:v>4.5999999999999999E-3</c:v>
                      </c:pt>
                      <c:pt idx="4">
                        <c:v>1.9699999999999999E-2</c:v>
                      </c:pt>
                      <c:pt idx="5">
                        <c:v>5.1400000000000001E-2</c:v>
                      </c:pt>
                      <c:pt idx="6">
                        <c:v>5.4800000000000001E-2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1-A6C3-45EF-B80B-B03AD05A8AF3}"/>
                  </c:ext>
                </c:extLst>
              </c15:ser>
            </c15:filteredLineSeries>
          </c:ext>
        </c:extLst>
      </c:lineChart>
      <c:catAx>
        <c:axId val="1872732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23422207"/>
        <c:crosses val="autoZero"/>
        <c:auto val="1"/>
        <c:lblAlgn val="ctr"/>
        <c:lblOffset val="100"/>
        <c:noMultiLvlLbl val="0"/>
      </c:catAx>
      <c:valAx>
        <c:axId val="1823422207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72732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86530218599481E-2"/>
          <c:y val="0.84007064778978291"/>
          <c:w val="0.75146523352654537"/>
          <c:h val="0.155770757956296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00290959940634E-2"/>
          <c:y val="2.0552493438320212E-2"/>
          <c:w val="0.91273231166117497"/>
          <c:h val="0.70579758184412589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2'!$K$1</c:f>
              <c:strCache>
                <c:ptCount val="1"/>
                <c:pt idx="0">
                  <c:v>Chambre seule (tout mode d'habilitation)</c:v>
                </c:pt>
              </c:strCache>
            </c:strRef>
          </c:tx>
          <c:spPr>
            <a:ln w="25400" cap="rnd">
              <a:solidFill>
                <a:schemeClr val="accent6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9.4438063368765396E-3"/>
                  <c:y val="-1.5833333333333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12-4EAD-8E2C-B7BB04C9EBC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>
                          <a:lumMod val="5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884627332943116E-2"/>
                      <c:h val="6.49999999999999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2CE-4ED7-A262-8A158816FB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'Figure 2'!$A$2:$A$9</c15:sqref>
                  </c15:fullRef>
                </c:ext>
              </c:extLst>
              <c:f>'Figure 2'!$A$3:$A$9</c:f>
              <c:strCache>
                <c:ptCount val="7"/>
                <c:pt idx="0">
                  <c:v> 2018 </c:v>
                </c:pt>
                <c:pt idx="1">
                  <c:v> 2019 </c:v>
                </c:pt>
                <c:pt idx="2">
                  <c:v> 2020 </c:v>
                </c:pt>
                <c:pt idx="3">
                  <c:v> 2021 </c:v>
                </c:pt>
                <c:pt idx="4">
                  <c:v> 2022 </c:v>
                </c:pt>
                <c:pt idx="5">
                  <c:v> 2023 </c:v>
                </c:pt>
                <c:pt idx="6">
                  <c:v> 2024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2'!$K$2:$K$9</c15:sqref>
                  </c15:fullRef>
                </c:ext>
              </c:extLst>
              <c:f>'Figure 2'!$K$3:$K$9</c:f>
              <c:numCache>
                <c:formatCode>0.0%</c:formatCode>
                <c:ptCount val="7"/>
                <c:pt idx="0">
                  <c:v>-6.5848914396081136E-3</c:v>
                </c:pt>
                <c:pt idx="1">
                  <c:v>-5.3866188965252448E-3</c:v>
                </c:pt>
                <c:pt idx="2">
                  <c:v>2.5712312852570383E-3</c:v>
                </c:pt>
                <c:pt idx="3">
                  <c:v>8.8203574180214817E-5</c:v>
                </c:pt>
                <c:pt idx="4">
                  <c:v>-3.2238403952928374E-2</c:v>
                </c:pt>
                <c:pt idx="5">
                  <c:v>-3.676982233017282E-2</c:v>
                </c:pt>
                <c:pt idx="6">
                  <c:v>-1.7690855646764338E-2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A9-4514-8634-A7BB53BBB0BB}"/>
            </c:ext>
          </c:extLst>
        </c:ser>
        <c:ser>
          <c:idx val="1"/>
          <c:order val="1"/>
          <c:tx>
            <c:strRef>
              <c:f>'Figure 2'!$L$1</c:f>
              <c:strCache>
                <c:ptCount val="1"/>
                <c:pt idx="0">
                  <c:v>Chambre seule non habilitée à l'ASH</c:v>
                </c:pt>
              </c:strCache>
            </c:strRef>
          </c:tx>
          <c:spPr>
            <a:ln w="158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alpha val="96000"/>
                </a:schemeClr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8591116055944528E-2"/>
                  <c:y val="-3.5190622336457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66-4D08-8CE2-EF6D441EFFC9}"/>
                </c:ext>
              </c:extLst>
            </c:dLbl>
            <c:dLbl>
              <c:idx val="1"/>
              <c:layout>
                <c:manualLayout>
                  <c:x val="-3.6112263519369248E-2"/>
                  <c:y val="-2.945249343832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66-4D08-8CE2-EF6D441EFFC9}"/>
                </c:ext>
              </c:extLst>
            </c:dLbl>
            <c:dLbl>
              <c:idx val="2"/>
              <c:layout>
                <c:manualLayout>
                  <c:x val="-4.4745324695309757E-2"/>
                  <c:y val="-3.9081102362204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66-4D08-8CE2-EF6D441EFFC9}"/>
                </c:ext>
              </c:extLst>
            </c:dLbl>
            <c:dLbl>
              <c:idx val="3"/>
              <c:layout>
                <c:manualLayout>
                  <c:x val="-3.49157716696641E-2"/>
                  <c:y val="-3.8709684570103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AA9-4514-8634-A7BB53BBB0BB}"/>
                </c:ext>
              </c:extLst>
            </c:dLbl>
            <c:dLbl>
              <c:idx val="4"/>
              <c:layout>
                <c:manualLayout>
                  <c:x val="-3.6753443862804311E-2"/>
                  <c:y val="3.1671560102812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66-4D08-8CE2-EF6D441EFFC9}"/>
                </c:ext>
              </c:extLst>
            </c:dLbl>
            <c:dLbl>
              <c:idx val="5"/>
              <c:layout>
                <c:manualLayout>
                  <c:x val="-3.5120809898762657E-2"/>
                  <c:y val="-2.949100976458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AA9-4514-8634-A7BB53BBB0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C85C1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'Figure 2'!$A$2:$A$9</c15:sqref>
                  </c15:fullRef>
                </c:ext>
              </c:extLst>
              <c:f>'Figure 2'!$A$3:$A$9</c:f>
              <c:strCache>
                <c:ptCount val="7"/>
                <c:pt idx="0">
                  <c:v> 2018 </c:v>
                </c:pt>
                <c:pt idx="1">
                  <c:v> 2019 </c:v>
                </c:pt>
                <c:pt idx="2">
                  <c:v> 2020 </c:v>
                </c:pt>
                <c:pt idx="3">
                  <c:v> 2021 </c:v>
                </c:pt>
                <c:pt idx="4">
                  <c:v> 2022 </c:v>
                </c:pt>
                <c:pt idx="5">
                  <c:v> 2023 </c:v>
                </c:pt>
                <c:pt idx="6">
                  <c:v> 2024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2'!$L$2:$L$9</c15:sqref>
                  </c15:fullRef>
                </c:ext>
              </c:extLst>
              <c:f>'Figure 2'!$L$3:$L$9</c:f>
              <c:numCache>
                <c:formatCode>0.0%</c:formatCode>
                <c:ptCount val="7"/>
                <c:pt idx="0">
                  <c:v>5.3906850389806183E-3</c:v>
                </c:pt>
                <c:pt idx="1">
                  <c:v>9.9928987135022747E-3</c:v>
                </c:pt>
                <c:pt idx="2">
                  <c:v>5.1710096221914614E-3</c:v>
                </c:pt>
                <c:pt idx="3">
                  <c:v>2.5059688310720352E-2</c:v>
                </c:pt>
                <c:pt idx="4">
                  <c:v>6.0103075449695657E-4</c:v>
                </c:pt>
                <c:pt idx="5">
                  <c:v>9.6595048568108403E-3</c:v>
                </c:pt>
                <c:pt idx="6">
                  <c:v>3.3465264981639965E-2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'Figure 2'!$L$2</c15:sqref>
                  <c15:dLbl>
                    <c:idx val="-1"/>
                    <c:layout>
                      <c:manualLayout>
                        <c:x val="-8.2695248691309703E-2"/>
                        <c:y val="0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5F8-47EE-ABC6-FAB1A30BDE40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D-FAA9-4514-8634-A7BB53BBB0BB}"/>
            </c:ext>
          </c:extLst>
        </c:ser>
        <c:ser>
          <c:idx val="2"/>
          <c:order val="2"/>
          <c:tx>
            <c:strRef>
              <c:f>'Figure 2'!$M$1</c:f>
              <c:strCache>
                <c:ptCount val="1"/>
                <c:pt idx="0">
                  <c:v>Chambre seule habilitée à l'ASH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triangle"/>
            <c:size val="7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'Figure 2'!$A$2:$A$9</c15:sqref>
                  </c15:fullRef>
                </c:ext>
              </c:extLst>
              <c:f>'Figure 2'!$A$3:$A$9</c:f>
              <c:strCache>
                <c:ptCount val="7"/>
                <c:pt idx="0">
                  <c:v> 2018 </c:v>
                </c:pt>
                <c:pt idx="1">
                  <c:v> 2019 </c:v>
                </c:pt>
                <c:pt idx="2">
                  <c:v> 2020 </c:v>
                </c:pt>
                <c:pt idx="3">
                  <c:v> 2021 </c:v>
                </c:pt>
                <c:pt idx="4">
                  <c:v> 2022 </c:v>
                </c:pt>
                <c:pt idx="5">
                  <c:v> 2023 </c:v>
                </c:pt>
                <c:pt idx="6">
                  <c:v> 2024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2'!$M$2:$M$9</c15:sqref>
                  </c15:fullRef>
                </c:ext>
              </c:extLst>
              <c:f>'Figure 2'!$M$3:$M$9</c:f>
              <c:numCache>
                <c:formatCode>0.0%</c:formatCode>
                <c:ptCount val="7"/>
                <c:pt idx="0">
                  <c:v>-6.4934028431014798E-3</c:v>
                </c:pt>
                <c:pt idx="1">
                  <c:v>-5.6536130618391085E-3</c:v>
                </c:pt>
                <c:pt idx="2">
                  <c:v>1.5363293786352327E-3</c:v>
                </c:pt>
                <c:pt idx="3">
                  <c:v>-2.0626295241425599E-3</c:v>
                </c:pt>
                <c:pt idx="4">
                  <c:v>-3.7061615731287981E-2</c:v>
                </c:pt>
                <c:pt idx="5">
                  <c:v>-4.6963879135098738E-2</c:v>
                </c:pt>
                <c:pt idx="6">
                  <c:v>-3.0313482907753302E-2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FAA9-4514-8634-A7BB53BBB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732607"/>
        <c:axId val="1823422207"/>
      </c:lineChart>
      <c:catAx>
        <c:axId val="1872732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23422207"/>
        <c:crosses val="autoZero"/>
        <c:auto val="1"/>
        <c:lblAlgn val="ctr"/>
        <c:lblOffset val="100"/>
        <c:noMultiLvlLbl val="0"/>
      </c:catAx>
      <c:valAx>
        <c:axId val="1823422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72732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135778276211791"/>
          <c:y val="0.78415928309427241"/>
          <c:w val="0.71381465679138323"/>
          <c:h val="0.215840716905727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5758661544153"/>
          <c:y val="9.4996318717526645E-3"/>
          <c:w val="0.67687554680664919"/>
          <c:h val="0.97232794627250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3'!$F$1</c:f>
              <c:strCache>
                <c:ptCount val="1"/>
                <c:pt idx="0">
                  <c:v>Indice tension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3'!$A$2:$A$101</c:f>
              <c:strCache>
                <c:ptCount val="100"/>
                <c:pt idx="0">
                  <c:v>92 - Hauts-de-Seine</c:v>
                </c:pt>
                <c:pt idx="1">
                  <c:v>75 - Paris</c:v>
                </c:pt>
                <c:pt idx="2">
                  <c:v>78 - Yvelines</c:v>
                </c:pt>
                <c:pt idx="3">
                  <c:v>06 - Alpes-Maritimes</c:v>
                </c:pt>
                <c:pt idx="4">
                  <c:v>91 - Essonne</c:v>
                </c:pt>
                <c:pt idx="5">
                  <c:v>17 - Charente-Maritime</c:v>
                </c:pt>
                <c:pt idx="6">
                  <c:v>31 - Haute-Garonne</c:v>
                </c:pt>
                <c:pt idx="7">
                  <c:v>77 - Seine-et-Marne</c:v>
                </c:pt>
                <c:pt idx="8">
                  <c:v>86 - Vienne</c:v>
                </c:pt>
                <c:pt idx="9">
                  <c:v>971 - Guadeloupe</c:v>
                </c:pt>
                <c:pt idx="10">
                  <c:v>33 - Gironde</c:v>
                </c:pt>
                <c:pt idx="11">
                  <c:v>95 - Val-d'Oise</c:v>
                </c:pt>
                <c:pt idx="12">
                  <c:v>13 - Bouches-du-Rhône</c:v>
                </c:pt>
                <c:pt idx="13">
                  <c:v>14 - Calvados</c:v>
                </c:pt>
                <c:pt idx="14">
                  <c:v>60 - Oise</c:v>
                </c:pt>
                <c:pt idx="15">
                  <c:v>69 - Rhône</c:v>
                </c:pt>
                <c:pt idx="16">
                  <c:v>94 - Val-de-Marne</c:v>
                </c:pt>
                <c:pt idx="17">
                  <c:v>83 - Var</c:v>
                </c:pt>
                <c:pt idx="18">
                  <c:v>45 - Loiret</c:v>
                </c:pt>
                <c:pt idx="19">
                  <c:v>93 - Seine-Saint-Denis</c:v>
                </c:pt>
                <c:pt idx="20">
                  <c:v>34 - Hérault</c:v>
                </c:pt>
                <c:pt idx="21">
                  <c:v>37 - Indre-et-Loire</c:v>
                </c:pt>
                <c:pt idx="22">
                  <c:v>10 - Aube</c:v>
                </c:pt>
                <c:pt idx="23">
                  <c:v>16 - Charente</c:v>
                </c:pt>
                <c:pt idx="24">
                  <c:v>27 - Eure</c:v>
                </c:pt>
                <c:pt idx="25">
                  <c:v>972 - Martinique</c:v>
                </c:pt>
                <c:pt idx="26">
                  <c:v>59 - Nord</c:v>
                </c:pt>
                <c:pt idx="27">
                  <c:v>66 - Pyrénées-Orientales</c:v>
                </c:pt>
                <c:pt idx="28">
                  <c:v>11 - Aude</c:v>
                </c:pt>
                <c:pt idx="29">
                  <c:v>02 - Aisne</c:v>
                </c:pt>
                <c:pt idx="30">
                  <c:v>21 - Côte-d'Or</c:v>
                </c:pt>
                <c:pt idx="31">
                  <c:v>26 - Drôme</c:v>
                </c:pt>
                <c:pt idx="32">
                  <c:v>64 - Pyrénées-Atlantiques</c:v>
                </c:pt>
                <c:pt idx="33">
                  <c:v>2A - Corse-du-Sud</c:v>
                </c:pt>
                <c:pt idx="34">
                  <c:v>01 - Ain</c:v>
                </c:pt>
                <c:pt idx="35">
                  <c:v>2B - Haute-Corse</c:v>
                </c:pt>
                <c:pt idx="36">
                  <c:v>04 - Alpes-de-Haute-Provence</c:v>
                </c:pt>
                <c:pt idx="37">
                  <c:v>84 - Vaucluse</c:v>
                </c:pt>
                <c:pt idx="38">
                  <c:v>72 - Sarthe</c:v>
                </c:pt>
                <c:pt idx="39">
                  <c:v>24 - Dordogne</c:v>
                </c:pt>
                <c:pt idx="40">
                  <c:v>76 - Seine-Maritime</c:v>
                </c:pt>
                <c:pt idx="41">
                  <c:v>71 - Saône-et-Loire</c:v>
                </c:pt>
                <c:pt idx="42">
                  <c:v>974 - La Réunion</c:v>
                </c:pt>
                <c:pt idx="43">
                  <c:v>47 - Lot-et-Garonne</c:v>
                </c:pt>
                <c:pt idx="44">
                  <c:v>51 - Marne</c:v>
                </c:pt>
                <c:pt idx="45">
                  <c:v>74 - Haute-Savoie</c:v>
                </c:pt>
                <c:pt idx="46">
                  <c:v>39 - Jura</c:v>
                </c:pt>
                <c:pt idx="47">
                  <c:v>30 - Gard</c:v>
                </c:pt>
                <c:pt idx="48">
                  <c:v>89 - Yonne</c:v>
                </c:pt>
                <c:pt idx="49">
                  <c:v>54 - Meurthe-et-Moselle</c:v>
                </c:pt>
                <c:pt idx="50">
                  <c:v>58 - Nièvre</c:v>
                </c:pt>
                <c:pt idx="51">
                  <c:v>50 - Manche</c:v>
                </c:pt>
                <c:pt idx="52">
                  <c:v>42 - Loire</c:v>
                </c:pt>
                <c:pt idx="53">
                  <c:v>79 - Deux-Sèvres</c:v>
                </c:pt>
                <c:pt idx="54">
                  <c:v>63 - Puy-de-Dôme</c:v>
                </c:pt>
                <c:pt idx="55">
                  <c:v>03 - Allier</c:v>
                </c:pt>
                <c:pt idx="56">
                  <c:v>18 - Cher</c:v>
                </c:pt>
                <c:pt idx="57">
                  <c:v>41 - Loir-et-Cher</c:v>
                </c:pt>
                <c:pt idx="58">
                  <c:v>973 - Guyane</c:v>
                </c:pt>
                <c:pt idx="59">
                  <c:v>62 - Pas-de-Calais</c:v>
                </c:pt>
                <c:pt idx="60">
                  <c:v>08 - Ardennes</c:v>
                </c:pt>
                <c:pt idx="61">
                  <c:v>65 - Hautes-Pyrénées</c:v>
                </c:pt>
                <c:pt idx="62">
                  <c:v>57 - Moselle</c:v>
                </c:pt>
                <c:pt idx="63">
                  <c:v>38 - Isère</c:v>
                </c:pt>
                <c:pt idx="64">
                  <c:v>25 - Doubs</c:v>
                </c:pt>
                <c:pt idx="65">
                  <c:v>12 - Aveyron</c:v>
                </c:pt>
                <c:pt idx="66">
                  <c:v>28 - Eure-et-Loir</c:v>
                </c:pt>
                <c:pt idx="67">
                  <c:v>73 - Savoie</c:v>
                </c:pt>
                <c:pt idx="68">
                  <c:v>68 - Haut-Rhin</c:v>
                </c:pt>
                <c:pt idx="69">
                  <c:v>85 - Vendée</c:v>
                </c:pt>
                <c:pt idx="70">
                  <c:v>61 - Orne</c:v>
                </c:pt>
                <c:pt idx="71">
                  <c:v>44 - Loire-Atlantique</c:v>
                </c:pt>
                <c:pt idx="72">
                  <c:v>56 - Morbihan</c:v>
                </c:pt>
                <c:pt idx="73">
                  <c:v>70 - Haute-Saône</c:v>
                </c:pt>
                <c:pt idx="74">
                  <c:v>09 - Ariège</c:v>
                </c:pt>
                <c:pt idx="75">
                  <c:v>32 - Gers</c:v>
                </c:pt>
                <c:pt idx="76">
                  <c:v>07 - Ardèche</c:v>
                </c:pt>
                <c:pt idx="77">
                  <c:v>55 - Meuse</c:v>
                </c:pt>
                <c:pt idx="78">
                  <c:v>36 - Indre</c:v>
                </c:pt>
                <c:pt idx="79">
                  <c:v>05 - Hautes-Alpes</c:v>
                </c:pt>
                <c:pt idx="80">
                  <c:v>81 - Tarn</c:v>
                </c:pt>
                <c:pt idx="81">
                  <c:v>49 - Maine-et-Loire</c:v>
                </c:pt>
                <c:pt idx="82">
                  <c:v>67 - Bas-Rhin</c:v>
                </c:pt>
                <c:pt idx="83">
                  <c:v>88 - Vosges</c:v>
                </c:pt>
                <c:pt idx="84">
                  <c:v>90 - Territoire de Belfort</c:v>
                </c:pt>
                <c:pt idx="85">
                  <c:v>35 - Ille-et-Vilaine</c:v>
                </c:pt>
                <c:pt idx="86">
                  <c:v>19 - Corrèze</c:v>
                </c:pt>
                <c:pt idx="87">
                  <c:v>22 - Côtes-d'Armor</c:v>
                </c:pt>
                <c:pt idx="88">
                  <c:v>40 - Landes</c:v>
                </c:pt>
                <c:pt idx="89">
                  <c:v>46 - Lot</c:v>
                </c:pt>
                <c:pt idx="90">
                  <c:v>80 - Somme</c:v>
                </c:pt>
                <c:pt idx="91">
                  <c:v>23 - Creuse</c:v>
                </c:pt>
                <c:pt idx="92">
                  <c:v>82 - Tarn-et-Garonne</c:v>
                </c:pt>
                <c:pt idx="93">
                  <c:v>52 - Haute-Marne</c:v>
                </c:pt>
                <c:pt idx="94">
                  <c:v>87 - Haute-Vienne</c:v>
                </c:pt>
                <c:pt idx="95">
                  <c:v>29 - Finistère</c:v>
                </c:pt>
                <c:pt idx="96">
                  <c:v>15 - Cantal</c:v>
                </c:pt>
                <c:pt idx="97">
                  <c:v>43 - Haute-Loire</c:v>
                </c:pt>
                <c:pt idx="98">
                  <c:v>48 - Lozère</c:v>
                </c:pt>
                <c:pt idx="99">
                  <c:v>53 - Mayenne</c:v>
                </c:pt>
              </c:strCache>
            </c:strRef>
          </c:cat>
          <c:val>
            <c:numRef>
              <c:f>'Figure 3'!$F$2:$F$101</c:f>
              <c:numCache>
                <c:formatCode>#,##0</c:formatCode>
                <c:ptCount val="100"/>
                <c:pt idx="0">
                  <c:v>15027.755777695396</c:v>
                </c:pt>
                <c:pt idx="1">
                  <c:v>13492.045338085431</c:v>
                </c:pt>
                <c:pt idx="2">
                  <c:v>12390.858135596574</c:v>
                </c:pt>
                <c:pt idx="3">
                  <c:v>9482.2270439143231</c:v>
                </c:pt>
                <c:pt idx="4">
                  <c:v>8822.929280900049</c:v>
                </c:pt>
                <c:pt idx="5">
                  <c:v>8794.686269501346</c:v>
                </c:pt>
                <c:pt idx="6">
                  <c:v>8514.4816216486015</c:v>
                </c:pt>
                <c:pt idx="7">
                  <c:v>8510.6353770221394</c:v>
                </c:pt>
                <c:pt idx="8">
                  <c:v>8341.6131140314119</c:v>
                </c:pt>
                <c:pt idx="9">
                  <c:v>8264.6075138101205</c:v>
                </c:pt>
                <c:pt idx="10">
                  <c:v>7746.3779869370692</c:v>
                </c:pt>
                <c:pt idx="11">
                  <c:v>7652.7464861292356</c:v>
                </c:pt>
                <c:pt idx="12">
                  <c:v>7179.9683922387503</c:v>
                </c:pt>
                <c:pt idx="13">
                  <c:v>6971.864684102321</c:v>
                </c:pt>
                <c:pt idx="14">
                  <c:v>6766.5524846948938</c:v>
                </c:pt>
                <c:pt idx="15">
                  <c:v>6425.106877109477</c:v>
                </c:pt>
                <c:pt idx="16">
                  <c:v>6407.8001502271754</c:v>
                </c:pt>
                <c:pt idx="17">
                  <c:v>6364.4078092945711</c:v>
                </c:pt>
                <c:pt idx="18">
                  <c:v>6005.1250751622456</c:v>
                </c:pt>
                <c:pt idx="19">
                  <c:v>5803.7235816426446</c:v>
                </c:pt>
                <c:pt idx="20">
                  <c:v>5764.1284043864935</c:v>
                </c:pt>
                <c:pt idx="21">
                  <c:v>5537.1404044735918</c:v>
                </c:pt>
                <c:pt idx="22">
                  <c:v>5533.5956564228618</c:v>
                </c:pt>
                <c:pt idx="23">
                  <c:v>5459.1350266940535</c:v>
                </c:pt>
                <c:pt idx="24">
                  <c:v>5342.2656103858753</c:v>
                </c:pt>
                <c:pt idx="25">
                  <c:v>5230.2811999596543</c:v>
                </c:pt>
                <c:pt idx="26">
                  <c:v>5203.9384958527089</c:v>
                </c:pt>
                <c:pt idx="27">
                  <c:v>5146.181620527922</c:v>
                </c:pt>
                <c:pt idx="28">
                  <c:v>5061.3560912677158</c:v>
                </c:pt>
                <c:pt idx="29">
                  <c:v>5046.3533202595199</c:v>
                </c:pt>
                <c:pt idx="30">
                  <c:v>4850.5887710919278</c:v>
                </c:pt>
                <c:pt idx="31">
                  <c:v>4846.2943675289034</c:v>
                </c:pt>
                <c:pt idx="32">
                  <c:v>4810.7639235784036</c:v>
                </c:pt>
                <c:pt idx="33">
                  <c:v>4653.9034596356396</c:v>
                </c:pt>
                <c:pt idx="34">
                  <c:v>4643.701434534807</c:v>
                </c:pt>
                <c:pt idx="35">
                  <c:v>4623.4631555129572</c:v>
                </c:pt>
                <c:pt idx="36">
                  <c:v>4602.1013535222064</c:v>
                </c:pt>
                <c:pt idx="37">
                  <c:v>4562.9330920107341</c:v>
                </c:pt>
                <c:pt idx="38">
                  <c:v>4537.6210960504095</c:v>
                </c:pt>
                <c:pt idx="39">
                  <c:v>4401.5013555853102</c:v>
                </c:pt>
                <c:pt idx="40">
                  <c:v>4400.8814061020685</c:v>
                </c:pt>
                <c:pt idx="41">
                  <c:v>4214.2917453528253</c:v>
                </c:pt>
                <c:pt idx="42">
                  <c:v>4181.4833401281239</c:v>
                </c:pt>
                <c:pt idx="43">
                  <c:v>4155.0819612828136</c:v>
                </c:pt>
                <c:pt idx="44">
                  <c:v>4086.124310570317</c:v>
                </c:pt>
                <c:pt idx="45">
                  <c:v>4059.6659721822357</c:v>
                </c:pt>
                <c:pt idx="46">
                  <c:v>4050.3599991240085</c:v>
                </c:pt>
                <c:pt idx="47">
                  <c:v>3971.4641036056578</c:v>
                </c:pt>
                <c:pt idx="48">
                  <c:v>3963.9307560748716</c:v>
                </c:pt>
                <c:pt idx="49">
                  <c:v>3961.0329155010149</c:v>
                </c:pt>
                <c:pt idx="50">
                  <c:v>3923.4369319416323</c:v>
                </c:pt>
                <c:pt idx="51">
                  <c:v>3904.4128246933765</c:v>
                </c:pt>
                <c:pt idx="52">
                  <c:v>3898.870192181847</c:v>
                </c:pt>
                <c:pt idx="53">
                  <c:v>3859.0331035013978</c:v>
                </c:pt>
                <c:pt idx="54">
                  <c:v>3858.0369178597452</c:v>
                </c:pt>
                <c:pt idx="55">
                  <c:v>3800.9903041583339</c:v>
                </c:pt>
                <c:pt idx="56">
                  <c:v>3709.2097964352733</c:v>
                </c:pt>
                <c:pt idx="57">
                  <c:v>3662.0647762693716</c:v>
                </c:pt>
                <c:pt idx="58">
                  <c:v>3653.977182878627</c:v>
                </c:pt>
                <c:pt idx="59">
                  <c:v>3573.8522490967548</c:v>
                </c:pt>
                <c:pt idx="60">
                  <c:v>3444.6362239717691</c:v>
                </c:pt>
                <c:pt idx="61">
                  <c:v>3439.9831211232477</c:v>
                </c:pt>
                <c:pt idx="62">
                  <c:v>3428.3568446172067</c:v>
                </c:pt>
                <c:pt idx="63">
                  <c:v>3394.8371282517974</c:v>
                </c:pt>
                <c:pt idx="64">
                  <c:v>3394.7662570259708</c:v>
                </c:pt>
                <c:pt idx="65">
                  <c:v>3320.6566677577425</c:v>
                </c:pt>
                <c:pt idx="66">
                  <c:v>3245.482497465151</c:v>
                </c:pt>
                <c:pt idx="67">
                  <c:v>3221.3258314408849</c:v>
                </c:pt>
                <c:pt idx="68">
                  <c:v>3143.1812209119853</c:v>
                </c:pt>
                <c:pt idx="69">
                  <c:v>3116.4221679711272</c:v>
                </c:pt>
                <c:pt idx="70">
                  <c:v>3098.1988625085769</c:v>
                </c:pt>
                <c:pt idx="71">
                  <c:v>3055.119303130477</c:v>
                </c:pt>
                <c:pt idx="72">
                  <c:v>3032.7996784397083</c:v>
                </c:pt>
                <c:pt idx="73">
                  <c:v>2986.5690427223353</c:v>
                </c:pt>
                <c:pt idx="74">
                  <c:v>2973.1429082455838</c:v>
                </c:pt>
                <c:pt idx="75">
                  <c:v>2965.6973679492048</c:v>
                </c:pt>
                <c:pt idx="76">
                  <c:v>2962.1184635547361</c:v>
                </c:pt>
                <c:pt idx="77">
                  <c:v>2959.3393035924296</c:v>
                </c:pt>
                <c:pt idx="78">
                  <c:v>2905.7715581490161</c:v>
                </c:pt>
                <c:pt idx="79">
                  <c:v>2868.1878188607288</c:v>
                </c:pt>
                <c:pt idx="80">
                  <c:v>2847.6574728321334</c:v>
                </c:pt>
                <c:pt idx="81">
                  <c:v>2825.4472702997418</c:v>
                </c:pt>
                <c:pt idx="82">
                  <c:v>2819.7261686146035</c:v>
                </c:pt>
                <c:pt idx="83">
                  <c:v>2770.5207156465417</c:v>
                </c:pt>
                <c:pt idx="84">
                  <c:v>2764.8974314922511</c:v>
                </c:pt>
                <c:pt idx="85">
                  <c:v>2732.1761289348947</c:v>
                </c:pt>
                <c:pt idx="86">
                  <c:v>2691.142636388593</c:v>
                </c:pt>
                <c:pt idx="87">
                  <c:v>2643.0712145910529</c:v>
                </c:pt>
                <c:pt idx="88">
                  <c:v>2634.0613619202545</c:v>
                </c:pt>
                <c:pt idx="89">
                  <c:v>2621.864095071764</c:v>
                </c:pt>
                <c:pt idx="90">
                  <c:v>2614.6066289899954</c:v>
                </c:pt>
                <c:pt idx="91">
                  <c:v>2609.4594250964019</c:v>
                </c:pt>
                <c:pt idx="92">
                  <c:v>2592.4228595655582</c:v>
                </c:pt>
                <c:pt idx="93">
                  <c:v>2577.1758908940069</c:v>
                </c:pt>
                <c:pt idx="94">
                  <c:v>2540.8065741346668</c:v>
                </c:pt>
                <c:pt idx="95">
                  <c:v>2499.4800472828783</c:v>
                </c:pt>
                <c:pt idx="96">
                  <c:v>2472.621841102387</c:v>
                </c:pt>
                <c:pt idx="97">
                  <c:v>2465.9849380096498</c:v>
                </c:pt>
                <c:pt idx="98">
                  <c:v>2273</c:v>
                </c:pt>
                <c:pt idx="99">
                  <c:v>2095.8175286618198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06-43FD-A26F-F259A3E34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24788623"/>
        <c:axId val="724775183"/>
      </c:barChart>
      <c:catAx>
        <c:axId val="7247886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24775183"/>
        <c:crosses val="autoZero"/>
        <c:auto val="1"/>
        <c:lblAlgn val="ctr"/>
        <c:lblOffset val="100"/>
        <c:noMultiLvlLbl val="0"/>
      </c:catAx>
      <c:valAx>
        <c:axId val="724775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24788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76199</xdr:rowOff>
    </xdr:from>
    <xdr:to>
      <xdr:col>6</xdr:col>
      <xdr:colOff>666750</xdr:colOff>
      <xdr:row>35</xdr:row>
      <xdr:rowOff>52916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161ABC8-B5A4-442F-9C2C-B97EF31AB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9</xdr:col>
      <xdr:colOff>751417</xdr:colOff>
      <xdr:row>37</xdr:row>
      <xdr:rowOff>10582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23B2977-3A7B-4760-958D-254E71CBB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1153586</xdr:colOff>
      <xdr:row>1</xdr:row>
      <xdr:rowOff>137583</xdr:rowOff>
    </xdr:from>
    <xdr:to>
      <xdr:col>9</xdr:col>
      <xdr:colOff>889001</xdr:colOff>
      <xdr:row>13</xdr:row>
      <xdr:rowOff>63500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213278FD-01D4-979E-B322-24586D5A9E72}"/>
            </a:ext>
          </a:extLst>
        </xdr:cNvPr>
        <xdr:cNvGrpSpPr/>
      </xdr:nvGrpSpPr>
      <xdr:grpSpPr>
        <a:xfrm>
          <a:off x="6889753" y="783166"/>
          <a:ext cx="4392081" cy="3746501"/>
          <a:chOff x="5926667" y="6032500"/>
          <a:chExt cx="4878917" cy="4201583"/>
        </a:xfrm>
      </xdr:grpSpPr>
      <xdr:pic>
        <xdr:nvPicPr>
          <xdr:cNvPr id="2" name="Image 1">
            <a:extLst>
              <a:ext uri="{FF2B5EF4-FFF2-40B4-BE49-F238E27FC236}">
                <a16:creationId xmlns:a16="http://schemas.microsoft.com/office/drawing/2014/main" id="{4A6268DA-9DA3-3895-AC34-185CABF8D1C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01832" y="6032500"/>
            <a:ext cx="4153480" cy="373432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" name="Image 2">
            <a:extLst>
              <a:ext uri="{FF2B5EF4-FFF2-40B4-BE49-F238E27FC236}">
                <a16:creationId xmlns:a16="http://schemas.microsoft.com/office/drawing/2014/main" id="{65B4E56D-788F-9351-BF36-DDC939DF007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26667" y="9747250"/>
            <a:ext cx="4878917" cy="48683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163705</xdr:colOff>
      <xdr:row>1</xdr:row>
      <xdr:rowOff>158749</xdr:rowOff>
    </xdr:from>
    <xdr:to>
      <xdr:col>9</xdr:col>
      <xdr:colOff>481674</xdr:colOff>
      <xdr:row>19</xdr:row>
      <xdr:rowOff>156249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DB05245-A3E7-4887-98C0-5194F8513A8A}"/>
            </a:ext>
          </a:extLst>
        </xdr:cNvPr>
        <xdr:cNvGrpSpPr>
          <a:grpSpLocks noChangeAspect="1"/>
        </xdr:cNvGrpSpPr>
      </xdr:nvGrpSpPr>
      <xdr:grpSpPr>
        <a:xfrm>
          <a:off x="6143288" y="645582"/>
          <a:ext cx="4127969" cy="3744000"/>
          <a:chOff x="6212416" y="539750"/>
          <a:chExt cx="5326592" cy="4865158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B0EA09CA-9740-A27A-12F0-8370A418D8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29538" y="539750"/>
            <a:ext cx="5242793" cy="440741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BE62EB61-C156-CDA7-90B9-D847E2B6F5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12416" y="4889500"/>
            <a:ext cx="5326592" cy="51540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123826</xdr:colOff>
      <xdr:row>1</xdr:row>
      <xdr:rowOff>23805</xdr:rowOff>
    </xdr:from>
    <xdr:to>
      <xdr:col>14</xdr:col>
      <xdr:colOff>9525</xdr:colOff>
      <xdr:row>58</xdr:row>
      <xdr:rowOff>180974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FCC1931-B078-748F-3AF0-689092EE9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4FDA1-9AE3-4329-9434-864E52BFCDE2}">
  <dimension ref="A1:G12"/>
  <sheetViews>
    <sheetView showGridLines="0" zoomScale="90" zoomScaleNormal="90" workbookViewId="0">
      <selection activeCell="A12" sqref="A12"/>
    </sheetView>
  </sheetViews>
  <sheetFormatPr baseColWidth="10" defaultRowHeight="15" x14ac:dyDescent="0.25"/>
  <cols>
    <col min="1" max="1" width="171.28515625" style="13" bestFit="1" customWidth="1"/>
    <col min="2" max="16384" width="11.42578125" style="13"/>
  </cols>
  <sheetData>
    <row r="1" spans="1:7" x14ac:dyDescent="0.25">
      <c r="A1" s="2" t="s">
        <v>4</v>
      </c>
    </row>
    <row r="2" spans="1:7" ht="19.5" customHeight="1" x14ac:dyDescent="0.25">
      <c r="A2" s="42" t="s">
        <v>289</v>
      </c>
    </row>
    <row r="3" spans="1:7" ht="19.5" customHeight="1" x14ac:dyDescent="0.25">
      <c r="A3" s="42" t="s">
        <v>292</v>
      </c>
      <c r="B3" s="3"/>
      <c r="C3" s="3"/>
      <c r="D3" s="3"/>
      <c r="E3" s="3"/>
      <c r="F3" s="3"/>
    </row>
    <row r="4" spans="1:7" ht="19.5" customHeight="1" x14ac:dyDescent="0.25">
      <c r="A4" s="42" t="s">
        <v>293</v>
      </c>
    </row>
    <row r="5" spans="1:7" ht="19.5" customHeight="1" x14ac:dyDescent="0.25">
      <c r="A5" s="221" t="s">
        <v>295</v>
      </c>
    </row>
    <row r="6" spans="1:7" ht="19.5" customHeight="1" x14ac:dyDescent="0.25">
      <c r="A6" s="42" t="s">
        <v>303</v>
      </c>
      <c r="B6" s="3"/>
      <c r="C6" s="3"/>
      <c r="D6" s="3"/>
      <c r="E6" s="3"/>
      <c r="F6" s="3"/>
      <c r="G6" s="3"/>
    </row>
    <row r="7" spans="1:7" ht="19.5" customHeight="1" x14ac:dyDescent="0.25">
      <c r="A7" s="42" t="s">
        <v>305</v>
      </c>
      <c r="B7" s="3"/>
      <c r="C7" s="3"/>
      <c r="D7" s="3"/>
      <c r="E7" s="3"/>
      <c r="F7" s="3"/>
    </row>
    <row r="8" spans="1:7" ht="19.5" customHeight="1" x14ac:dyDescent="0.25">
      <c r="A8" s="42" t="s">
        <v>307</v>
      </c>
      <c r="B8" s="3"/>
      <c r="C8" s="3"/>
      <c r="D8" s="3"/>
      <c r="E8" s="3"/>
    </row>
    <row r="9" spans="1:7" ht="19.5" customHeight="1" x14ac:dyDescent="0.25">
      <c r="A9" s="42" t="s">
        <v>309</v>
      </c>
      <c r="B9" s="3"/>
      <c r="C9" s="3"/>
      <c r="D9" s="3"/>
      <c r="E9" s="3"/>
    </row>
    <row r="10" spans="1:7" ht="19.5" customHeight="1" x14ac:dyDescent="0.25">
      <c r="A10" s="222" t="s">
        <v>310</v>
      </c>
    </row>
    <row r="11" spans="1:7" ht="19.5" customHeight="1" x14ac:dyDescent="0.25">
      <c r="A11" s="222" t="s">
        <v>317</v>
      </c>
    </row>
    <row r="12" spans="1:7" ht="19.5" customHeight="1" x14ac:dyDescent="0.25">
      <c r="A12" s="42" t="s">
        <v>282</v>
      </c>
      <c r="B12" s="3"/>
      <c r="C12" s="3"/>
      <c r="D12" s="3"/>
      <c r="E12" s="3"/>
    </row>
  </sheetData>
  <hyperlinks>
    <hyperlink ref="A2" location="'Figure 1'!A1" display="Figure 1 : Taux de croissance du prix de référence national moyen de l’hébergement dans une chambre seule en hébergement permanent par catégorie de place de 2017 à 2024 (en % d’€ courants)" xr:uid="{05851D13-867D-41DC-A4AC-B9BEC0E42B0D}"/>
    <hyperlink ref="A6" location="'Tableau 3'!A1" display="Tableau 3 : Prix de référence national moyen par mois pour un séjour en hébergement permanent d'une CS habilitée ou non à l’ASH selon le statut juridique et évolution 2023-2024 (en € courants) " xr:uid="{D3C89CB0-C27A-49A2-A96D-23F5577B3287}"/>
    <hyperlink ref="A7" location="'Tableau 4'!A1" display="Tableau 4 : Dispersion du prix de référence national par mois pour un séjour en hébergement perma-nent d'une chambre seule ASH ou non ASH (*) et selon le statut juridique en 2024 (en € courants)" xr:uid="{0BD1AA85-DB7B-49FB-940B-C02286E8B27E}"/>
    <hyperlink ref="A3" location="'Figure 2'!A1" display="Figure 2 (Encadré 1): Ecart en niveau entre les prix par jour des EHPAD et les prix à la consommation" xr:uid="{F10E57C7-83FF-4E8C-A62E-11AD86A42ADF}"/>
    <hyperlink ref="A4" location="'Tableau 1'!A1" display="Tableau 1 : Prix de référence journalier national moyen en hébergement permanent d'une CS habilitée ou non à l’ASH, selon le statut juridique et évolution 2023-2024 (en € courants)  selon le statut juridique et évolution de 2023 et 2024" xr:uid="{138406B7-D958-45FE-BD67-60728E815A23}"/>
    <hyperlink ref="A5" location="'Tableau 2'!A1" display="Tableau 2 : Prix de référence national de la dépendance moyen par jour au 31 décembre 2024 et dispersion selon le statut juridique (en € courants)" xr:uid="{8A138E0D-E7EB-4DAF-87F8-82C57F530784}"/>
    <hyperlink ref="A8" location="Carte1!A1" display="Carte 1 : Prix de séjour de référence départemental moyen par en hébergement permanent d'une chambre seule ASH en 2024 mois (en € courants)" xr:uid="{5303D2C0-DB33-4FF4-BC84-5A4050814DE7}"/>
    <hyperlink ref="A9" location="Carte2!A1" display="Carte 2 : Prix de séjour de référence départemental moyen par mois en hébergement permanent d'une chambre seule non ASH en 2024 (en € courants)" xr:uid="{B27A6828-0DDF-4A31-97C5-49EA2B37B7AC}"/>
    <hyperlink ref="A12" location="'Figure 3'!A1" display="Figure 3 - Classement de l’indice de tension par département en 2024" xr:uid="{539248B2-5C36-4F56-A323-AC7F34056F8A}"/>
    <hyperlink ref="A10" location="'Tableau 5'!A1" display="Tableau 5 :Prix de référence national moyen par mois en hébergement permanent d'une CS habilitée ou non à l’ASH selon le statut juridique et de la commune en 2024 (en € courants)" xr:uid="{E9DF8C5F-E633-453B-967B-794BFC6DB24D}"/>
    <hyperlink ref="A11" location="'Tableau 6'!A1" display="Tableau 6 : Prix de référence national moyen par mois en hébergement permanent d'une CS habilitée ou non à l’ASH selon le statut juridique et la taille en 2024 (en € courants)" xr:uid="{885DD13E-1D8F-4503-900E-170E7AA0F159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4D5E3-BC92-40C2-9291-E8AB2744D575}">
  <dimension ref="A1:J29"/>
  <sheetViews>
    <sheetView showGridLines="0" zoomScaleNormal="100" workbookViewId="0">
      <selection activeCell="B24" sqref="B24"/>
    </sheetView>
  </sheetViews>
  <sheetFormatPr baseColWidth="10" defaultRowHeight="12.75" x14ac:dyDescent="0.2"/>
  <cols>
    <col min="1" max="1" width="14.5703125" style="28" bestFit="1" customWidth="1"/>
    <col min="2" max="2" width="19.28515625" style="28" bestFit="1" customWidth="1"/>
    <col min="3" max="3" width="11" style="90" customWidth="1"/>
    <col min="4" max="4" width="9.7109375" style="28" bestFit="1" customWidth="1"/>
    <col min="5" max="5" width="15.5703125" style="71" bestFit="1" customWidth="1"/>
    <col min="6" max="6" width="11" style="28" customWidth="1"/>
    <col min="7" max="7" width="9.7109375" style="28" bestFit="1" customWidth="1"/>
    <col min="8" max="8" width="15.5703125" style="28" bestFit="1" customWidth="1"/>
    <col min="9" max="16384" width="11.42578125" style="28"/>
  </cols>
  <sheetData>
    <row r="1" spans="1:10" ht="52.5" customHeight="1" x14ac:dyDescent="0.2">
      <c r="A1" s="239" t="s">
        <v>311</v>
      </c>
      <c r="B1" s="239"/>
      <c r="C1" s="239"/>
      <c r="D1" s="239"/>
      <c r="E1" s="239"/>
      <c r="F1" s="239"/>
      <c r="G1" s="239"/>
      <c r="H1" s="239"/>
      <c r="J1" s="111"/>
    </row>
    <row r="2" spans="1:10" ht="63.75" customHeight="1" x14ac:dyDescent="0.2">
      <c r="A2" s="4" t="s">
        <v>251</v>
      </c>
      <c r="B2" s="6" t="s">
        <v>1</v>
      </c>
      <c r="C2" s="91" t="s">
        <v>250</v>
      </c>
      <c r="D2" s="6" t="s">
        <v>252</v>
      </c>
      <c r="E2" s="5" t="s">
        <v>312</v>
      </c>
      <c r="F2" s="91" t="s">
        <v>250</v>
      </c>
      <c r="G2" s="6" t="s">
        <v>252</v>
      </c>
      <c r="H2" s="5" t="s">
        <v>313</v>
      </c>
      <c r="J2" s="112"/>
    </row>
    <row r="3" spans="1:10" ht="15" customHeight="1" x14ac:dyDescent="0.25">
      <c r="A3" s="208" t="s">
        <v>267</v>
      </c>
      <c r="B3" s="206" t="s">
        <v>98</v>
      </c>
      <c r="C3" s="209">
        <v>335</v>
      </c>
      <c r="D3" s="210">
        <v>5.4533615497314003E-2</v>
      </c>
      <c r="E3" s="211">
        <v>2182.66684797473</v>
      </c>
      <c r="F3" s="209">
        <v>776</v>
      </c>
      <c r="G3" s="210">
        <v>0.31738241308793502</v>
      </c>
      <c r="H3" s="211">
        <v>3468.9763397605502</v>
      </c>
      <c r="J3"/>
    </row>
    <row r="4" spans="1:10" ht="15" customHeight="1" x14ac:dyDescent="0.2">
      <c r="A4" s="186" t="s">
        <v>267</v>
      </c>
      <c r="B4" s="207" t="s">
        <v>2</v>
      </c>
      <c r="C4" s="187">
        <v>685</v>
      </c>
      <c r="D4" s="212">
        <v>0.11150903467361201</v>
      </c>
      <c r="E4" s="190">
        <v>2306.5845786101099</v>
      </c>
      <c r="F4" s="187">
        <v>210</v>
      </c>
      <c r="G4" s="212">
        <v>8.5889570552147201E-2</v>
      </c>
      <c r="H4" s="190">
        <v>2838.7938590979302</v>
      </c>
      <c r="J4" s="113"/>
    </row>
    <row r="5" spans="1:10" ht="15" customHeight="1" x14ac:dyDescent="0.2">
      <c r="A5" s="188" t="s">
        <v>267</v>
      </c>
      <c r="B5" s="213" t="s">
        <v>3</v>
      </c>
      <c r="C5" s="189">
        <v>595</v>
      </c>
      <c r="D5" s="214">
        <v>9.6858212599707005E-2</v>
      </c>
      <c r="E5" s="191">
        <v>2228.73000081501</v>
      </c>
      <c r="F5" s="189">
        <v>40</v>
      </c>
      <c r="G5" s="214">
        <v>1.6359918200408999E-2</v>
      </c>
      <c r="H5" s="191">
        <v>2356.5708645120599</v>
      </c>
      <c r="J5" s="113"/>
    </row>
    <row r="6" spans="1:10" s="92" customFormat="1" ht="15" customHeight="1" x14ac:dyDescent="0.2">
      <c r="A6" s="12" t="s">
        <v>267</v>
      </c>
      <c r="B6" s="19" t="s">
        <v>114</v>
      </c>
      <c r="C6" s="61">
        <v>1615</v>
      </c>
      <c r="D6" s="93">
        <v>0.26290086277063301</v>
      </c>
      <c r="E6" s="64">
        <v>2250.576955431</v>
      </c>
      <c r="F6" s="61">
        <v>1026</v>
      </c>
      <c r="G6" s="93">
        <v>0.41963190184049098</v>
      </c>
      <c r="H6" s="64">
        <v>3299.04401066215</v>
      </c>
      <c r="I6" s="94" t="s">
        <v>0</v>
      </c>
      <c r="J6" s="112"/>
    </row>
    <row r="7" spans="1:10" ht="15" customHeight="1" x14ac:dyDescent="0.2">
      <c r="A7" s="208" t="s">
        <v>275</v>
      </c>
      <c r="B7" s="206" t="s">
        <v>98</v>
      </c>
      <c r="C7" s="209">
        <v>120</v>
      </c>
      <c r="D7" s="210">
        <v>1.9534429431873699E-2</v>
      </c>
      <c r="E7" s="211">
        <v>2044.6344929204599</v>
      </c>
      <c r="F7" s="209">
        <v>279</v>
      </c>
      <c r="G7" s="210">
        <v>0.114110429447853</v>
      </c>
      <c r="H7" s="211">
        <v>2954.4258176417902</v>
      </c>
      <c r="J7" s="113"/>
    </row>
    <row r="8" spans="1:10" ht="15" customHeight="1" x14ac:dyDescent="0.2">
      <c r="A8" s="186" t="s">
        <v>275</v>
      </c>
      <c r="B8" s="207" t="s">
        <v>2</v>
      </c>
      <c r="C8" s="187">
        <v>479</v>
      </c>
      <c r="D8" s="212">
        <v>7.7974930815562393E-2</v>
      </c>
      <c r="E8" s="190">
        <v>2116.7823061682502</v>
      </c>
      <c r="F8" s="187">
        <v>123</v>
      </c>
      <c r="G8" s="212">
        <v>5.0306748466257697E-2</v>
      </c>
      <c r="H8" s="190">
        <v>2349.4677199934199</v>
      </c>
      <c r="J8" s="113"/>
    </row>
    <row r="9" spans="1:10" ht="15" customHeight="1" x14ac:dyDescent="0.2">
      <c r="A9" s="188" t="s">
        <v>275</v>
      </c>
      <c r="B9" s="213" t="s">
        <v>3</v>
      </c>
      <c r="C9" s="189">
        <v>937</v>
      </c>
      <c r="D9" s="214">
        <v>0.15253133648054701</v>
      </c>
      <c r="E9" s="191">
        <v>2076.678040024</v>
      </c>
      <c r="F9" s="189">
        <v>34</v>
      </c>
      <c r="G9" s="214">
        <v>1.39059304703476E-2</v>
      </c>
      <c r="H9" s="191">
        <v>2132.4982820576802</v>
      </c>
      <c r="J9" s="115"/>
    </row>
    <row r="10" spans="1:10" ht="15" customHeight="1" x14ac:dyDescent="0.2">
      <c r="A10" s="12" t="s">
        <v>275</v>
      </c>
      <c r="B10" s="19" t="s">
        <v>114</v>
      </c>
      <c r="C10" s="61">
        <v>1536</v>
      </c>
      <c r="D10" s="93">
        <v>0.25004069672798301</v>
      </c>
      <c r="E10" s="64">
        <v>2085.9538814941402</v>
      </c>
      <c r="F10" s="61">
        <v>436</v>
      </c>
      <c r="G10" s="93">
        <v>0.178323108384458</v>
      </c>
      <c r="H10" s="64">
        <v>2737.1309148092701</v>
      </c>
      <c r="J10" s="114"/>
    </row>
    <row r="11" spans="1:10" ht="15" customHeight="1" x14ac:dyDescent="0.2">
      <c r="A11" s="208" t="s">
        <v>268</v>
      </c>
      <c r="B11" s="206" t="s">
        <v>98</v>
      </c>
      <c r="C11" s="209">
        <v>69</v>
      </c>
      <c r="D11" s="210">
        <v>1.12322969233274E-2</v>
      </c>
      <c r="E11" s="211">
        <v>2058.4407653297999</v>
      </c>
      <c r="F11" s="209">
        <v>140</v>
      </c>
      <c r="G11" s="210">
        <v>5.72597137014315E-2</v>
      </c>
      <c r="H11" s="211">
        <v>3050.4812772738001</v>
      </c>
      <c r="J11" s="114"/>
    </row>
    <row r="12" spans="1:10" ht="15" customHeight="1" x14ac:dyDescent="0.25">
      <c r="A12" s="186" t="s">
        <v>268</v>
      </c>
      <c r="B12" s="207" t="s">
        <v>2</v>
      </c>
      <c r="C12" s="187">
        <v>273</v>
      </c>
      <c r="D12" s="212">
        <v>4.44408269575126E-2</v>
      </c>
      <c r="E12" s="190">
        <v>2174.9789244980402</v>
      </c>
      <c r="F12" s="187">
        <v>62</v>
      </c>
      <c r="G12" s="212">
        <v>2.5357873210633899E-2</v>
      </c>
      <c r="H12" s="190">
        <v>2523.01461468863</v>
      </c>
      <c r="J12"/>
    </row>
    <row r="13" spans="1:10" ht="15" customHeight="1" x14ac:dyDescent="0.25">
      <c r="A13" s="188" t="s">
        <v>268</v>
      </c>
      <c r="B13" s="213" t="s">
        <v>3</v>
      </c>
      <c r="C13" s="189">
        <v>633</v>
      </c>
      <c r="D13" s="214">
        <v>0.10304411525313401</v>
      </c>
      <c r="E13" s="191">
        <v>2102.59997222115</v>
      </c>
      <c r="F13" s="189">
        <v>18</v>
      </c>
      <c r="G13" s="214">
        <v>7.3619631901840499E-3</v>
      </c>
      <c r="H13" s="191">
        <v>2204.7057860244799</v>
      </c>
      <c r="J13"/>
    </row>
    <row r="14" spans="1:10" ht="15" customHeight="1" x14ac:dyDescent="0.2">
      <c r="A14" s="12" t="s">
        <v>268</v>
      </c>
      <c r="B14" s="19" t="s">
        <v>114</v>
      </c>
      <c r="C14" s="61">
        <v>975</v>
      </c>
      <c r="D14" s="93">
        <v>0.15871723913397401</v>
      </c>
      <c r="E14" s="64">
        <v>2117.6510828998098</v>
      </c>
      <c r="F14" s="61">
        <v>220</v>
      </c>
      <c r="G14" s="93">
        <v>8.9979550102249506E-2</v>
      </c>
      <c r="H14" s="64">
        <v>2835.4822704733701</v>
      </c>
      <c r="J14" s="113"/>
    </row>
    <row r="15" spans="1:10" ht="15" customHeight="1" x14ac:dyDescent="0.2">
      <c r="A15" s="208" t="s">
        <v>269</v>
      </c>
      <c r="B15" s="206" t="s">
        <v>98</v>
      </c>
      <c r="C15" s="209">
        <v>224</v>
      </c>
      <c r="D15" s="210">
        <v>3.6464268272830898E-2</v>
      </c>
      <c r="E15" s="211">
        <v>2135.95021104737</v>
      </c>
      <c r="F15" s="209">
        <v>536</v>
      </c>
      <c r="G15" s="210">
        <v>0.21922290388548099</v>
      </c>
      <c r="H15" s="211">
        <v>3396.1252425849498</v>
      </c>
      <c r="J15" s="113"/>
    </row>
    <row r="16" spans="1:10" ht="15" customHeight="1" x14ac:dyDescent="0.2">
      <c r="A16" s="186" t="s">
        <v>269</v>
      </c>
      <c r="B16" s="207" t="s">
        <v>2</v>
      </c>
      <c r="C16" s="187">
        <v>713</v>
      </c>
      <c r="D16" s="212">
        <v>0.11606706820771601</v>
      </c>
      <c r="E16" s="190">
        <v>2268.1379829903699</v>
      </c>
      <c r="F16" s="187">
        <v>206</v>
      </c>
      <c r="G16" s="212">
        <v>8.4253578732106302E-2</v>
      </c>
      <c r="H16" s="190">
        <v>2565.1711327715202</v>
      </c>
      <c r="J16" s="113"/>
    </row>
    <row r="17" spans="1:10" ht="15" customHeight="1" x14ac:dyDescent="0.25">
      <c r="A17" s="188" t="s">
        <v>269</v>
      </c>
      <c r="B17" s="213" t="s">
        <v>3</v>
      </c>
      <c r="C17" s="189">
        <v>1080</v>
      </c>
      <c r="D17" s="214">
        <v>0.17580986488686301</v>
      </c>
      <c r="E17" s="191">
        <v>2112.8565016696798</v>
      </c>
      <c r="F17" s="189">
        <v>21</v>
      </c>
      <c r="G17" s="214">
        <v>8.5889570552147194E-3</v>
      </c>
      <c r="H17" s="191">
        <v>2300.2823149226801</v>
      </c>
      <c r="J17"/>
    </row>
    <row r="18" spans="1:10" ht="15" x14ac:dyDescent="0.25">
      <c r="A18" s="12" t="s">
        <v>269</v>
      </c>
      <c r="B18" s="19" t="s">
        <v>114</v>
      </c>
      <c r="C18" s="61">
        <v>2017</v>
      </c>
      <c r="D18" s="93">
        <v>0.32834120136741002</v>
      </c>
      <c r="E18" s="64">
        <v>2162.9055273876402</v>
      </c>
      <c r="F18" s="61">
        <v>763</v>
      </c>
      <c r="G18" s="93">
        <v>0.31206543967280198</v>
      </c>
      <c r="H18" s="64">
        <v>3145.0025650860498</v>
      </c>
      <c r="J18"/>
    </row>
    <row r="19" spans="1:10" ht="15" x14ac:dyDescent="0.2">
      <c r="A19" s="248" t="s">
        <v>314</v>
      </c>
      <c r="B19" s="248"/>
      <c r="C19" s="248"/>
      <c r="D19" s="248"/>
      <c r="E19" s="248"/>
      <c r="F19" s="248"/>
      <c r="G19" s="248"/>
      <c r="H19" s="248"/>
      <c r="J19" s="113"/>
    </row>
    <row r="20" spans="1:10" ht="36.75" customHeight="1" x14ac:dyDescent="0.2">
      <c r="A20" s="251" t="s">
        <v>315</v>
      </c>
      <c r="B20" s="251"/>
      <c r="C20" s="251"/>
      <c r="D20" s="251"/>
      <c r="E20" s="251"/>
      <c r="F20" s="251"/>
      <c r="G20" s="251"/>
      <c r="H20" s="251"/>
      <c r="J20" s="113"/>
    </row>
    <row r="21" spans="1:10" ht="15" x14ac:dyDescent="0.25">
      <c r="A21" s="250" t="s">
        <v>316</v>
      </c>
      <c r="B21" s="250"/>
      <c r="C21" s="250"/>
      <c r="D21" s="250"/>
      <c r="E21" s="250"/>
      <c r="F21" s="250"/>
      <c r="G21" s="250"/>
      <c r="H21" s="250"/>
      <c r="J21"/>
    </row>
    <row r="22" spans="1:10" ht="15" x14ac:dyDescent="0.25">
      <c r="A22" s="1"/>
      <c r="B22" s="1"/>
      <c r="C22" s="1"/>
      <c r="J22"/>
    </row>
    <row r="23" spans="1:10" ht="18" x14ac:dyDescent="0.2">
      <c r="A23" s="1"/>
      <c r="B23" s="1"/>
      <c r="C23" s="1"/>
      <c r="J23" s="111"/>
    </row>
    <row r="24" spans="1:10" ht="15" x14ac:dyDescent="0.2">
      <c r="A24" s="1"/>
      <c r="B24" s="1"/>
      <c r="C24" s="1"/>
      <c r="J24" s="113"/>
    </row>
    <row r="25" spans="1:10" ht="15" x14ac:dyDescent="0.2">
      <c r="J25" s="113"/>
    </row>
    <row r="26" spans="1:10" ht="15" x14ac:dyDescent="0.2">
      <c r="J26" s="113"/>
    </row>
    <row r="27" spans="1:10" ht="15" x14ac:dyDescent="0.2">
      <c r="J27" s="113"/>
    </row>
    <row r="29" spans="1:10" ht="15" x14ac:dyDescent="0.2">
      <c r="J29" s="113"/>
    </row>
  </sheetData>
  <mergeCells count="4">
    <mergeCell ref="A1:H1"/>
    <mergeCell ref="A19:H19"/>
    <mergeCell ref="A20:H20"/>
    <mergeCell ref="A21:H2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6BC30-4B87-41AC-A456-82CE949A521A}">
  <dimension ref="A1:H35"/>
  <sheetViews>
    <sheetView showGridLines="0" workbookViewId="0">
      <selection sqref="A1:H1"/>
    </sheetView>
  </sheetViews>
  <sheetFormatPr baseColWidth="10" defaultRowHeight="15" x14ac:dyDescent="0.25"/>
  <cols>
    <col min="1" max="1" width="18.28515625" bestFit="1" customWidth="1"/>
    <col min="2" max="2" width="19" customWidth="1"/>
    <col min="3" max="3" width="7.42578125" bestFit="1" customWidth="1"/>
    <col min="4" max="4" width="8.7109375" customWidth="1"/>
    <col min="5" max="5" width="14.42578125" customWidth="1"/>
    <col min="6" max="6" width="7.42578125" bestFit="1" customWidth="1"/>
    <col min="7" max="7" width="8.28515625" customWidth="1"/>
    <col min="8" max="8" width="14.42578125" customWidth="1"/>
  </cols>
  <sheetData>
    <row r="1" spans="1:8" ht="35.25" customHeight="1" x14ac:dyDescent="0.25">
      <c r="A1" s="239" t="s">
        <v>317</v>
      </c>
      <c r="B1" s="239"/>
      <c r="C1" s="239"/>
      <c r="D1" s="239"/>
      <c r="E1" s="239"/>
      <c r="F1" s="239"/>
      <c r="G1" s="239"/>
      <c r="H1" s="239"/>
    </row>
    <row r="2" spans="1:8" s="13" customFormat="1" ht="67.5" customHeight="1" x14ac:dyDescent="0.25">
      <c r="A2" s="95" t="s">
        <v>253</v>
      </c>
      <c r="B2" s="98" t="s">
        <v>1</v>
      </c>
      <c r="C2" s="97" t="s">
        <v>250</v>
      </c>
      <c r="D2" s="96" t="s">
        <v>252</v>
      </c>
      <c r="E2" s="98" t="s">
        <v>312</v>
      </c>
      <c r="F2" s="100" t="s">
        <v>250</v>
      </c>
      <c r="G2" s="96" t="s">
        <v>252</v>
      </c>
      <c r="H2" s="98" t="s">
        <v>313</v>
      </c>
    </row>
    <row r="3" spans="1:8" s="13" customFormat="1" ht="16.5" customHeight="1" x14ac:dyDescent="0.25">
      <c r="A3" s="103" t="s">
        <v>276</v>
      </c>
      <c r="B3" s="67" t="s">
        <v>98</v>
      </c>
      <c r="C3" s="104">
        <v>17</v>
      </c>
      <c r="D3" s="105">
        <v>2.7673775028487701E-3</v>
      </c>
      <c r="E3" s="106">
        <v>2265.28676277257</v>
      </c>
      <c r="F3" s="107">
        <v>50</v>
      </c>
      <c r="G3" s="105">
        <v>2.04498977505112E-2</v>
      </c>
      <c r="H3" s="106">
        <v>2877.0122754628801</v>
      </c>
    </row>
    <row r="4" spans="1:8" s="13" customFormat="1" ht="16.5" customHeight="1" x14ac:dyDescent="0.25">
      <c r="A4" s="103" t="s">
        <v>276</v>
      </c>
      <c r="B4" s="67" t="s">
        <v>2</v>
      </c>
      <c r="C4" s="104">
        <v>95</v>
      </c>
      <c r="D4" s="105">
        <v>1.54647566335667E-2</v>
      </c>
      <c r="E4" s="106">
        <v>2271.8735101870002</v>
      </c>
      <c r="F4" s="107">
        <v>56</v>
      </c>
      <c r="G4" s="105">
        <v>2.2903885480572601E-2</v>
      </c>
      <c r="H4" s="106">
        <v>2355.7465169707798</v>
      </c>
    </row>
    <row r="5" spans="1:8" s="13" customFormat="1" ht="16.5" customHeight="1" x14ac:dyDescent="0.25">
      <c r="A5" s="103" t="s">
        <v>276</v>
      </c>
      <c r="B5" s="108" t="s">
        <v>3</v>
      </c>
      <c r="C5" s="104">
        <v>80</v>
      </c>
      <c r="D5" s="105">
        <v>1.3022952954582501E-2</v>
      </c>
      <c r="E5" s="106">
        <v>2117.61897276642</v>
      </c>
      <c r="F5" s="107">
        <v>7</v>
      </c>
      <c r="G5" s="105">
        <v>2.86298568507157E-3</v>
      </c>
      <c r="H5" s="106">
        <v>2395.5957792611198</v>
      </c>
    </row>
    <row r="6" spans="1:8" s="13" customFormat="1" ht="16.5" customHeight="1" x14ac:dyDescent="0.25">
      <c r="A6" s="12" t="s">
        <v>276</v>
      </c>
      <c r="B6" s="110" t="s">
        <v>114</v>
      </c>
      <c r="C6" s="61">
        <v>192</v>
      </c>
      <c r="D6" s="93">
        <v>3.1255087090997898E-2</v>
      </c>
      <c r="E6" s="64">
        <v>2210.6126172694198</v>
      </c>
      <c r="F6" s="61">
        <v>113</v>
      </c>
      <c r="G6" s="93">
        <v>4.62167689161554E-2</v>
      </c>
      <c r="H6" s="64">
        <v>2577.8059713835401</v>
      </c>
    </row>
    <row r="7" spans="1:8" s="13" customFormat="1" ht="16.5" customHeight="1" x14ac:dyDescent="0.25">
      <c r="A7" s="103" t="s">
        <v>278</v>
      </c>
      <c r="B7" s="67" t="s">
        <v>98</v>
      </c>
      <c r="C7" s="104">
        <v>47</v>
      </c>
      <c r="D7" s="105">
        <v>7.6509848608171897E-3</v>
      </c>
      <c r="E7" s="106">
        <v>2120.2704241991901</v>
      </c>
      <c r="F7" s="107">
        <v>147</v>
      </c>
      <c r="G7" s="105">
        <v>6.0122699386503102E-2</v>
      </c>
      <c r="H7" s="106">
        <v>3109.97980215696</v>
      </c>
    </row>
    <row r="8" spans="1:8" s="13" customFormat="1" ht="16.5" customHeight="1" x14ac:dyDescent="0.25">
      <c r="A8" s="103" t="s">
        <v>278</v>
      </c>
      <c r="B8" s="67" t="s">
        <v>2</v>
      </c>
      <c r="C8" s="104">
        <v>172</v>
      </c>
      <c r="D8" s="105">
        <v>2.79993488523523E-2</v>
      </c>
      <c r="E8" s="106">
        <v>2221.8752588007801</v>
      </c>
      <c r="F8" s="107">
        <v>48</v>
      </c>
      <c r="G8" s="105">
        <v>1.9631901840490799E-2</v>
      </c>
      <c r="H8" s="106">
        <v>2377.5753654998798</v>
      </c>
    </row>
    <row r="9" spans="1:8" s="13" customFormat="1" ht="16.5" customHeight="1" x14ac:dyDescent="0.25">
      <c r="A9" s="103" t="s">
        <v>278</v>
      </c>
      <c r="B9" s="109" t="s">
        <v>3</v>
      </c>
      <c r="C9" s="104">
        <v>320</v>
      </c>
      <c r="D9" s="105">
        <v>5.2091811818329802E-2</v>
      </c>
      <c r="E9" s="106">
        <v>2144.9175457156698</v>
      </c>
      <c r="F9" s="107">
        <v>14</v>
      </c>
      <c r="G9" s="105">
        <v>5.7259713701431503E-3</v>
      </c>
      <c r="H9" s="106">
        <v>2216.9465467425198</v>
      </c>
    </row>
    <row r="10" spans="1:8" s="13" customFormat="1" ht="16.5" customHeight="1" x14ac:dyDescent="0.25">
      <c r="A10" s="12" t="s">
        <v>278</v>
      </c>
      <c r="B10" s="110" t="s">
        <v>114</v>
      </c>
      <c r="C10" s="61">
        <v>539</v>
      </c>
      <c r="D10" s="93">
        <v>8.7742145531499297E-2</v>
      </c>
      <c r="E10" s="64">
        <v>2166.9927774534799</v>
      </c>
      <c r="F10" s="61">
        <v>209</v>
      </c>
      <c r="G10" s="93">
        <v>8.5480572597136997E-2</v>
      </c>
      <c r="H10" s="64">
        <v>2882.1405223645702</v>
      </c>
    </row>
    <row r="11" spans="1:8" s="13" customFormat="1" ht="16.5" customHeight="1" x14ac:dyDescent="0.25">
      <c r="A11" s="103" t="s">
        <v>279</v>
      </c>
      <c r="B11" s="67" t="s">
        <v>98</v>
      </c>
      <c r="C11" s="104">
        <v>71</v>
      </c>
      <c r="D11" s="105">
        <v>1.15578707471919E-2</v>
      </c>
      <c r="E11" s="106">
        <v>2077.1105564188802</v>
      </c>
      <c r="F11" s="107">
        <v>178</v>
      </c>
      <c r="G11" s="105">
        <v>7.2801635991820005E-2</v>
      </c>
      <c r="H11" s="106">
        <v>3224.2489492938198</v>
      </c>
    </row>
    <row r="12" spans="1:8" s="13" customFormat="1" ht="16.5" customHeight="1" x14ac:dyDescent="0.25">
      <c r="A12" s="103" t="s">
        <v>279</v>
      </c>
      <c r="B12" s="67" t="s">
        <v>2</v>
      </c>
      <c r="C12" s="104">
        <v>250</v>
      </c>
      <c r="D12" s="105">
        <v>4.0696727983070197E-2</v>
      </c>
      <c r="E12" s="106">
        <v>2208.42519748614</v>
      </c>
      <c r="F12" s="107">
        <v>64</v>
      </c>
      <c r="G12" s="105">
        <v>2.6175869120654401E-2</v>
      </c>
      <c r="H12" s="106">
        <v>2470.0948511175998</v>
      </c>
    </row>
    <row r="13" spans="1:8" s="13" customFormat="1" ht="16.5" customHeight="1" x14ac:dyDescent="0.25">
      <c r="A13" s="103" t="s">
        <v>279</v>
      </c>
      <c r="B13" s="109" t="s">
        <v>3</v>
      </c>
      <c r="C13" s="104">
        <v>407</v>
      </c>
      <c r="D13" s="105">
        <v>6.6254273156438198E-2</v>
      </c>
      <c r="E13" s="106">
        <v>2134.2858995650099</v>
      </c>
      <c r="F13" s="107">
        <v>12</v>
      </c>
      <c r="G13" s="105">
        <v>4.9079754601226997E-3</v>
      </c>
      <c r="H13" s="106">
        <v>2240.8210576432998</v>
      </c>
    </row>
    <row r="14" spans="1:8" s="13" customFormat="1" ht="16.5" customHeight="1" x14ac:dyDescent="0.25">
      <c r="A14" s="12" t="s">
        <v>279</v>
      </c>
      <c r="B14" s="110" t="s">
        <v>114</v>
      </c>
      <c r="C14" s="61">
        <v>728</v>
      </c>
      <c r="D14" s="93">
        <v>0.11850887188670001</v>
      </c>
      <c r="E14" s="64">
        <v>2154.08713860847</v>
      </c>
      <c r="F14" s="61">
        <v>254</v>
      </c>
      <c r="G14" s="93">
        <v>0.103885480572597</v>
      </c>
      <c r="H14" s="64">
        <v>2988.7045554933402</v>
      </c>
    </row>
    <row r="15" spans="1:8" s="13" customFormat="1" ht="16.5" customHeight="1" x14ac:dyDescent="0.25">
      <c r="A15" s="103" t="s">
        <v>280</v>
      </c>
      <c r="B15" s="67" t="s">
        <v>98</v>
      </c>
      <c r="C15" s="104">
        <v>514</v>
      </c>
      <c r="D15" s="105">
        <v>8.3672472733192296E-2</v>
      </c>
      <c r="E15" s="106">
        <v>2128.2136457261799</v>
      </c>
      <c r="F15" s="107">
        <v>1172</v>
      </c>
      <c r="G15" s="105">
        <v>0.479345603271984</v>
      </c>
      <c r="H15" s="106">
        <v>3317.99647248562</v>
      </c>
    </row>
    <row r="16" spans="1:8" s="13" customFormat="1" ht="16.5" customHeight="1" x14ac:dyDescent="0.25">
      <c r="A16" s="103" t="s">
        <v>280</v>
      </c>
      <c r="B16" s="67" t="s">
        <v>2</v>
      </c>
      <c r="C16" s="104">
        <v>1373</v>
      </c>
      <c r="D16" s="105">
        <v>0.22350643008302101</v>
      </c>
      <c r="E16" s="106">
        <v>2232.4477616979302</v>
      </c>
      <c r="F16" s="107">
        <v>386</v>
      </c>
      <c r="G16" s="105">
        <v>0.15787321063394699</v>
      </c>
      <c r="H16" s="106">
        <v>2658.81917518925</v>
      </c>
    </row>
    <row r="17" spans="1:8" s="13" customFormat="1" ht="16.5" customHeight="1" x14ac:dyDescent="0.25">
      <c r="A17" s="103" t="s">
        <v>280</v>
      </c>
      <c r="B17" s="109" t="s">
        <v>3</v>
      </c>
      <c r="C17" s="104">
        <v>1585</v>
      </c>
      <c r="D17" s="105">
        <v>0.25801725541266501</v>
      </c>
      <c r="E17" s="106">
        <v>2117.2380395987102</v>
      </c>
      <c r="F17" s="107">
        <v>67</v>
      </c>
      <c r="G17" s="105">
        <v>2.74028629856851E-2</v>
      </c>
      <c r="H17" s="106">
        <v>2246.3001191160402</v>
      </c>
    </row>
    <row r="18" spans="1:8" s="13" customFormat="1" ht="16.5" customHeight="1" x14ac:dyDescent="0.25">
      <c r="A18" s="12" t="s">
        <v>280</v>
      </c>
      <c r="B18" s="110" t="s">
        <v>114</v>
      </c>
      <c r="C18" s="61">
        <v>3472</v>
      </c>
      <c r="D18" s="93">
        <v>0.56519615822887803</v>
      </c>
      <c r="E18" s="64">
        <v>2164.0318552111898</v>
      </c>
      <c r="F18" s="61">
        <v>1625</v>
      </c>
      <c r="G18" s="93">
        <v>0.664621676891616</v>
      </c>
      <c r="H18" s="64">
        <v>3121.33664390378</v>
      </c>
    </row>
    <row r="19" spans="1:8" s="13" customFormat="1" ht="16.5" customHeight="1" x14ac:dyDescent="0.25">
      <c r="A19" s="103" t="s">
        <v>281</v>
      </c>
      <c r="B19" s="67" t="s">
        <v>98</v>
      </c>
      <c r="C19" s="104">
        <v>99</v>
      </c>
      <c r="D19" s="105">
        <v>1.6115904281295799E-2</v>
      </c>
      <c r="E19" s="106">
        <v>2198.7336126456598</v>
      </c>
      <c r="F19" s="107">
        <v>182</v>
      </c>
      <c r="G19" s="105">
        <v>7.4437627811860904E-2</v>
      </c>
      <c r="H19" s="106">
        <v>3597.22877615069</v>
      </c>
    </row>
    <row r="20" spans="1:8" s="13" customFormat="1" ht="16.5" customHeight="1" x14ac:dyDescent="0.25">
      <c r="A20" s="103" t="s">
        <v>281</v>
      </c>
      <c r="B20" s="67" t="s">
        <v>2</v>
      </c>
      <c r="C20" s="104">
        <v>242</v>
      </c>
      <c r="D20" s="105">
        <v>3.9394432687611898E-2</v>
      </c>
      <c r="E20" s="106">
        <v>2261.5618206480899</v>
      </c>
      <c r="F20" s="107">
        <v>44</v>
      </c>
      <c r="G20" s="105">
        <v>1.7995910020449899E-2</v>
      </c>
      <c r="H20" s="106">
        <v>2782.8107504775699</v>
      </c>
    </row>
    <row r="21" spans="1:8" s="13" customFormat="1" ht="16.5" customHeight="1" x14ac:dyDescent="0.25">
      <c r="A21" s="103" t="s">
        <v>281</v>
      </c>
      <c r="B21" s="109" t="s">
        <v>3</v>
      </c>
      <c r="C21" s="104">
        <v>728</v>
      </c>
      <c r="D21" s="105">
        <v>0.11850887188670001</v>
      </c>
      <c r="E21" s="106">
        <v>2129.7133178751901</v>
      </c>
      <c r="F21" s="107">
        <v>12</v>
      </c>
      <c r="G21" s="105">
        <v>4.9079754601226997E-3</v>
      </c>
      <c r="H21" s="106">
        <v>2380.7209424001799</v>
      </c>
    </row>
    <row r="22" spans="1:8" s="13" customFormat="1" ht="16.5" customHeight="1" x14ac:dyDescent="0.25">
      <c r="A22" s="12" t="s">
        <v>281</v>
      </c>
      <c r="B22" s="110" t="s">
        <v>114</v>
      </c>
      <c r="C22" s="61">
        <v>1069</v>
      </c>
      <c r="D22" s="93">
        <v>0.17401920885560801</v>
      </c>
      <c r="E22" s="64">
        <v>2163.4148669147398</v>
      </c>
      <c r="F22" s="61">
        <v>238</v>
      </c>
      <c r="G22" s="93">
        <v>9.7341513292433499E-2</v>
      </c>
      <c r="H22" s="64">
        <v>3366.3595299747999</v>
      </c>
    </row>
    <row r="23" spans="1:8" s="13" customFormat="1" ht="16.5" customHeight="1" x14ac:dyDescent="0.25">
      <c r="A23" s="103" t="s">
        <v>277</v>
      </c>
      <c r="B23" s="67" t="s">
        <v>98</v>
      </c>
      <c r="C23" s="104"/>
      <c r="D23" s="105"/>
      <c r="E23" s="106"/>
      <c r="F23" s="107">
        <v>2</v>
      </c>
      <c r="G23" s="105">
        <v>8.1799591002045002E-4</v>
      </c>
      <c r="H23" s="106">
        <v>3708.3659340659301</v>
      </c>
    </row>
    <row r="24" spans="1:8" s="13" customFormat="1" ht="16.5" customHeight="1" x14ac:dyDescent="0.25">
      <c r="A24" s="103" t="s">
        <v>277</v>
      </c>
      <c r="B24" s="67" t="s">
        <v>2</v>
      </c>
      <c r="C24" s="104">
        <v>18</v>
      </c>
      <c r="D24" s="105">
        <v>2.9301644147810501E-3</v>
      </c>
      <c r="E24" s="106">
        <v>2424.8974477495399</v>
      </c>
      <c r="F24" s="101">
        <v>4</v>
      </c>
      <c r="G24" s="102">
        <v>1.2269938650306699E-3</v>
      </c>
      <c r="H24" s="99">
        <v>2077.9902295052102</v>
      </c>
    </row>
    <row r="25" spans="1:8" s="13" customFormat="1" ht="16.5" customHeight="1" x14ac:dyDescent="0.25">
      <c r="A25" s="103" t="s">
        <v>277</v>
      </c>
      <c r="B25" s="109" t="s">
        <v>3</v>
      </c>
      <c r="C25" s="104">
        <v>125</v>
      </c>
      <c r="D25" s="105">
        <v>2.0348363991535098E-2</v>
      </c>
      <c r="E25" s="106">
        <v>2123.81818612286</v>
      </c>
      <c r="F25" s="107" t="s">
        <v>0</v>
      </c>
      <c r="G25" s="105" t="s">
        <v>0</v>
      </c>
      <c r="H25" s="106" t="s">
        <v>0</v>
      </c>
    </row>
    <row r="26" spans="1:8" s="13" customFormat="1" ht="16.5" customHeight="1" x14ac:dyDescent="0.25">
      <c r="A26" s="12" t="s">
        <v>277</v>
      </c>
      <c r="B26" s="110" t="s">
        <v>114</v>
      </c>
      <c r="C26" s="61">
        <v>143</v>
      </c>
      <c r="D26" s="93">
        <v>2.3278528406316099E-2</v>
      </c>
      <c r="E26" s="64">
        <v>2164.0668490964399</v>
      </c>
      <c r="F26" s="61">
        <v>6</v>
      </c>
      <c r="G26" s="93">
        <v>2.4539877300613498E-3</v>
      </c>
      <c r="H26" s="64">
        <v>2620.1447055201802</v>
      </c>
    </row>
    <row r="27" spans="1:8" x14ac:dyDescent="0.25">
      <c r="A27" s="248" t="s">
        <v>314</v>
      </c>
      <c r="B27" s="248"/>
      <c r="C27" s="248"/>
      <c r="D27" s="248"/>
      <c r="E27" s="248"/>
      <c r="F27" s="248"/>
      <c r="G27" s="248"/>
      <c r="H27" s="248"/>
    </row>
    <row r="28" spans="1:8" x14ac:dyDescent="0.25">
      <c r="A28" s="240" t="s">
        <v>318</v>
      </c>
      <c r="B28" s="240"/>
      <c r="C28" s="240"/>
      <c r="D28" s="240"/>
      <c r="E28" s="240"/>
      <c r="F28" s="240"/>
      <c r="G28" s="240"/>
      <c r="H28" s="240"/>
    </row>
    <row r="32" spans="1:8" x14ac:dyDescent="0.25">
      <c r="A32" s="113"/>
    </row>
    <row r="33" spans="1:1" x14ac:dyDescent="0.25">
      <c r="A33" s="113"/>
    </row>
    <row r="34" spans="1:1" x14ac:dyDescent="0.25">
      <c r="A34" s="114"/>
    </row>
    <row r="35" spans="1:1" x14ac:dyDescent="0.25">
      <c r="A35" s="114" t="s">
        <v>0</v>
      </c>
    </row>
  </sheetData>
  <mergeCells count="3">
    <mergeCell ref="A1:H1"/>
    <mergeCell ref="A27:H27"/>
    <mergeCell ref="A28:H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618EF-84E5-4264-8D95-6F6141379C66}">
  <dimension ref="A1:N101"/>
  <sheetViews>
    <sheetView showGridLines="0" workbookViewId="0">
      <selection activeCell="N86" sqref="N86"/>
    </sheetView>
  </sheetViews>
  <sheetFormatPr baseColWidth="10" defaultRowHeight="15" x14ac:dyDescent="0.25"/>
  <cols>
    <col min="1" max="1" width="28" bestFit="1" customWidth="1"/>
    <col min="3" max="3" width="11.42578125" style="192"/>
    <col min="4" max="4" width="11.42578125" style="193"/>
    <col min="5" max="5" width="11.42578125" style="224"/>
    <col min="6" max="6" width="12.85546875" style="124" customWidth="1"/>
  </cols>
  <sheetData>
    <row r="1" spans="1:14" s="14" customFormat="1" ht="45" x14ac:dyDescent="0.25">
      <c r="A1" s="201" t="s">
        <v>5</v>
      </c>
      <c r="B1" s="202" t="s">
        <v>271</v>
      </c>
      <c r="C1" s="203" t="s">
        <v>283</v>
      </c>
      <c r="D1" s="204" t="s">
        <v>272</v>
      </c>
      <c r="E1" s="223" t="s">
        <v>273</v>
      </c>
      <c r="F1" s="205" t="s">
        <v>274</v>
      </c>
      <c r="G1" s="256" t="s">
        <v>282</v>
      </c>
      <c r="H1" s="257"/>
      <c r="I1" s="257"/>
      <c r="J1" s="257"/>
      <c r="K1" s="257"/>
      <c r="L1" s="257"/>
      <c r="M1" s="257"/>
      <c r="N1" s="257"/>
    </row>
    <row r="2" spans="1:14" x14ac:dyDescent="0.25">
      <c r="A2" s="194" t="s">
        <v>92</v>
      </c>
      <c r="B2">
        <v>109</v>
      </c>
      <c r="C2" s="192">
        <v>3228.9</v>
      </c>
      <c r="D2" s="193">
        <v>1.8598908158621801</v>
      </c>
      <c r="E2" s="224">
        <v>0.39962064490366378</v>
      </c>
      <c r="F2" s="195">
        <v>15027.755777695396</v>
      </c>
    </row>
    <row r="3" spans="1:14" x14ac:dyDescent="0.25">
      <c r="A3" s="194" t="s">
        <v>75</v>
      </c>
      <c r="B3">
        <v>75</v>
      </c>
      <c r="C3" s="192">
        <v>3289.8</v>
      </c>
      <c r="D3" s="193">
        <v>2.1790414435936301</v>
      </c>
      <c r="E3" s="224">
        <v>0.53132126089872567</v>
      </c>
      <c r="F3" s="195">
        <v>13492.045338085431</v>
      </c>
    </row>
    <row r="4" spans="1:14" x14ac:dyDescent="0.25">
      <c r="A4" s="194" t="s">
        <v>78</v>
      </c>
      <c r="B4">
        <v>90</v>
      </c>
      <c r="C4" s="192">
        <v>3041.1135118863899</v>
      </c>
      <c r="D4" s="193">
        <v>1.81997375195598</v>
      </c>
      <c r="E4" s="224">
        <v>0.44667985927880388</v>
      </c>
      <c r="F4" s="195">
        <v>12390.858135596574</v>
      </c>
    </row>
    <row r="5" spans="1:14" x14ac:dyDescent="0.25">
      <c r="A5" s="194" t="s">
        <v>11</v>
      </c>
      <c r="B5">
        <v>150</v>
      </c>
      <c r="C5" s="192">
        <v>2606.4</v>
      </c>
      <c r="D5" s="193">
        <v>1.7567408353701399</v>
      </c>
      <c r="E5" s="224">
        <v>0.48287910552061497</v>
      </c>
      <c r="F5" s="195">
        <v>9482.2270439143231</v>
      </c>
    </row>
    <row r="6" spans="1:14" x14ac:dyDescent="0.25">
      <c r="A6" s="194" t="s">
        <v>91</v>
      </c>
      <c r="B6">
        <v>102</v>
      </c>
      <c r="C6" s="192">
        <v>2892.75</v>
      </c>
      <c r="D6" s="193">
        <v>1.50170926458428</v>
      </c>
      <c r="E6" s="224">
        <v>0.49236136172260314</v>
      </c>
      <c r="F6" s="195">
        <v>8822.929280900049</v>
      </c>
    </row>
    <row r="7" spans="1:14" x14ac:dyDescent="0.25">
      <c r="A7" s="194" t="s">
        <v>22</v>
      </c>
      <c r="B7">
        <v>117</v>
      </c>
      <c r="C7" s="192">
        <v>2425.9499999999998</v>
      </c>
      <c r="D7" s="193">
        <v>1.5074631682075501</v>
      </c>
      <c r="E7" s="224">
        <v>0.41582270940069105</v>
      </c>
      <c r="F7" s="195">
        <v>8794.686269501346</v>
      </c>
    </row>
    <row r="8" spans="1:14" x14ac:dyDescent="0.25">
      <c r="A8" s="194" t="s">
        <v>34</v>
      </c>
      <c r="B8">
        <v>129</v>
      </c>
      <c r="C8" s="192">
        <v>2447.4</v>
      </c>
      <c r="D8" s="193">
        <v>1.5280504908835899</v>
      </c>
      <c r="E8" s="224">
        <v>0.43922236697063832</v>
      </c>
      <c r="F8" s="195">
        <v>8514.4816216486015</v>
      </c>
    </row>
    <row r="9" spans="1:14" x14ac:dyDescent="0.25">
      <c r="A9" s="194" t="s">
        <v>77</v>
      </c>
      <c r="B9">
        <v>117</v>
      </c>
      <c r="C9" s="192">
        <v>2786.65364286364</v>
      </c>
      <c r="D9" s="193">
        <v>1.5621248639522101</v>
      </c>
      <c r="E9" s="224">
        <v>0.5114895363151416</v>
      </c>
      <c r="F9" s="195">
        <v>8510.6353770221394</v>
      </c>
    </row>
    <row r="10" spans="1:14" x14ac:dyDescent="0.25">
      <c r="A10" s="194" t="s">
        <v>86</v>
      </c>
      <c r="B10">
        <v>76</v>
      </c>
      <c r="C10" s="192">
        <v>2172.75</v>
      </c>
      <c r="D10" s="193">
        <v>1.2067443702614</v>
      </c>
      <c r="E10" s="224">
        <v>0.31432215743440234</v>
      </c>
      <c r="F10" s="195">
        <v>8341.6131140314119</v>
      </c>
    </row>
    <row r="11" spans="1:14" x14ac:dyDescent="0.25">
      <c r="A11" s="194" t="s">
        <v>94</v>
      </c>
      <c r="B11">
        <v>22</v>
      </c>
      <c r="C11" s="192">
        <v>3324.7223840151801</v>
      </c>
      <c r="D11" s="193">
        <v>1.6037443827656099</v>
      </c>
      <c r="E11" s="224">
        <v>0.64516129032258063</v>
      </c>
      <c r="F11" s="195">
        <v>8264.6075138101205</v>
      </c>
    </row>
    <row r="12" spans="1:14" x14ac:dyDescent="0.25">
      <c r="A12" s="194" t="s">
        <v>36</v>
      </c>
      <c r="B12">
        <v>169</v>
      </c>
      <c r="C12" s="192">
        <v>2465.5500000000002</v>
      </c>
      <c r="D12" s="193">
        <v>1.7173016327699799</v>
      </c>
      <c r="E12" s="224">
        <v>0.5465900383141763</v>
      </c>
      <c r="F12" s="195">
        <v>7746.3779869370692</v>
      </c>
    </row>
    <row r="13" spans="1:14" x14ac:dyDescent="0.25">
      <c r="A13" s="194" t="s">
        <v>109</v>
      </c>
      <c r="B13">
        <v>75</v>
      </c>
      <c r="C13" s="192">
        <v>2652.15</v>
      </c>
      <c r="D13" s="193">
        <v>1.492371457685</v>
      </c>
      <c r="E13" s="224">
        <v>0.51719901719901717</v>
      </c>
      <c r="F13" s="195">
        <v>7652.7464861292356</v>
      </c>
    </row>
    <row r="14" spans="1:14" x14ac:dyDescent="0.25">
      <c r="A14" s="194" t="s">
        <v>18</v>
      </c>
      <c r="B14">
        <v>193</v>
      </c>
      <c r="C14" s="192">
        <v>2456.6999999999998</v>
      </c>
      <c r="D14" s="193">
        <v>1.31996307795586</v>
      </c>
      <c r="E14" s="224">
        <v>0.45163893717407499</v>
      </c>
      <c r="F14" s="195">
        <v>7179.9683922387503</v>
      </c>
    </row>
    <row r="15" spans="1:14" x14ac:dyDescent="0.25">
      <c r="A15" s="194" t="s">
        <v>19</v>
      </c>
      <c r="B15">
        <v>89</v>
      </c>
      <c r="C15" s="192">
        <v>2358</v>
      </c>
      <c r="D15" s="193">
        <v>1.5689676577780001</v>
      </c>
      <c r="E15" s="224">
        <v>0.53065082365649474</v>
      </c>
      <c r="F15" s="195">
        <v>6971.864684102321</v>
      </c>
    </row>
    <row r="16" spans="1:14" x14ac:dyDescent="0.25">
      <c r="A16" s="194" t="s">
        <v>63</v>
      </c>
      <c r="B16">
        <v>69</v>
      </c>
      <c r="C16" s="192">
        <v>2225.6999999999998</v>
      </c>
      <c r="D16" s="193">
        <v>1.7902966347081899</v>
      </c>
      <c r="E16" s="224">
        <v>0.58887642250360639</v>
      </c>
      <c r="F16" s="195">
        <v>6766.5524846948938</v>
      </c>
    </row>
    <row r="17" spans="1:6" x14ac:dyDescent="0.25">
      <c r="A17" s="194" t="s">
        <v>107</v>
      </c>
      <c r="B17">
        <v>156</v>
      </c>
      <c r="C17" s="192">
        <v>2521.1999999999998</v>
      </c>
      <c r="D17" s="193">
        <v>1.60658220875792</v>
      </c>
      <c r="E17" s="224">
        <v>0.63041987350453399</v>
      </c>
      <c r="F17" s="195">
        <v>6425.106877109477</v>
      </c>
    </row>
    <row r="18" spans="1:6" x14ac:dyDescent="0.25">
      <c r="A18" s="194" t="s">
        <v>93</v>
      </c>
      <c r="B18">
        <v>72</v>
      </c>
      <c r="C18" s="192">
        <v>2506.5</v>
      </c>
      <c r="D18" s="193">
        <v>1.7951734615722701</v>
      </c>
      <c r="E18" s="224">
        <v>0.70220702517873801</v>
      </c>
      <c r="F18" s="195">
        <v>6407.8001502271754</v>
      </c>
    </row>
    <row r="19" spans="1:6" x14ac:dyDescent="0.25">
      <c r="A19" s="194" t="s">
        <v>83</v>
      </c>
      <c r="B19">
        <v>129</v>
      </c>
      <c r="C19" s="192">
        <v>2421.3000000000002</v>
      </c>
      <c r="D19" s="193">
        <v>1.45054442570947</v>
      </c>
      <c r="E19" s="224">
        <v>0.55185074923092192</v>
      </c>
      <c r="F19" s="195">
        <v>6364.4078092945711</v>
      </c>
    </row>
    <row r="20" spans="1:6" x14ac:dyDescent="0.25">
      <c r="A20" s="194" t="s">
        <v>48</v>
      </c>
      <c r="B20">
        <v>66</v>
      </c>
      <c r="C20" s="192">
        <v>2176.35</v>
      </c>
      <c r="D20" s="193">
        <v>1.65406214900786</v>
      </c>
      <c r="E20" s="224">
        <v>0.59945764874780672</v>
      </c>
      <c r="F20" s="195">
        <v>6005.1250751622456</v>
      </c>
    </row>
    <row r="21" spans="1:6" x14ac:dyDescent="0.25">
      <c r="A21" s="194" t="s">
        <v>108</v>
      </c>
      <c r="B21">
        <v>64</v>
      </c>
      <c r="C21" s="192">
        <v>2603.1</v>
      </c>
      <c r="D21" s="193">
        <v>1.4011170948071501</v>
      </c>
      <c r="E21" s="224">
        <v>0.62843239485575253</v>
      </c>
      <c r="F21" s="195">
        <v>5803.7235816426446</v>
      </c>
    </row>
    <row r="22" spans="1:6" x14ac:dyDescent="0.25">
      <c r="A22" s="194" t="s">
        <v>37</v>
      </c>
      <c r="B22">
        <v>148</v>
      </c>
      <c r="C22" s="192">
        <v>2489.1</v>
      </c>
      <c r="D22" s="193">
        <v>1.4628534771262001</v>
      </c>
      <c r="E22" s="224">
        <v>0.63169803558572457</v>
      </c>
      <c r="F22" s="195">
        <v>5764.1284043864935</v>
      </c>
    </row>
    <row r="23" spans="1:6" x14ac:dyDescent="0.25">
      <c r="A23" s="194" t="s">
        <v>40</v>
      </c>
      <c r="B23">
        <v>64</v>
      </c>
      <c r="C23" s="192">
        <v>2247.15</v>
      </c>
      <c r="D23" s="193">
        <v>1.58330090694124</v>
      </c>
      <c r="E23" s="224">
        <v>0.64255452691040327</v>
      </c>
      <c r="F23" s="195">
        <v>5537.1404044735918</v>
      </c>
    </row>
    <row r="24" spans="1:6" x14ac:dyDescent="0.25">
      <c r="A24" s="194" t="s">
        <v>15</v>
      </c>
      <c r="B24">
        <v>44</v>
      </c>
      <c r="C24" s="192">
        <v>2344.125</v>
      </c>
      <c r="D24" s="193">
        <v>1.6089201648503799</v>
      </c>
      <c r="E24" s="224">
        <v>0.68156587788489631</v>
      </c>
      <c r="F24" s="195">
        <v>5533.5956564228618</v>
      </c>
    </row>
    <row r="25" spans="1:6" x14ac:dyDescent="0.25">
      <c r="A25" s="194" t="s">
        <v>21</v>
      </c>
      <c r="B25">
        <v>72</v>
      </c>
      <c r="C25" s="192">
        <v>2137.7253877441899</v>
      </c>
      <c r="D25" s="193">
        <v>1.3877036789967301</v>
      </c>
      <c r="E25" s="224">
        <v>0.54340648669644587</v>
      </c>
      <c r="F25" s="195">
        <v>5459.1350266940535</v>
      </c>
    </row>
    <row r="26" spans="1:6" x14ac:dyDescent="0.25">
      <c r="A26" s="194" t="s">
        <v>30</v>
      </c>
      <c r="B26">
        <v>44</v>
      </c>
      <c r="C26" s="192">
        <v>2149.5</v>
      </c>
      <c r="D26" s="193">
        <v>1.7012097137871001</v>
      </c>
      <c r="E26" s="224">
        <v>0.68449428509812382</v>
      </c>
      <c r="F26" s="195">
        <v>5342.2656103858753</v>
      </c>
    </row>
    <row r="27" spans="1:6" x14ac:dyDescent="0.25">
      <c r="A27" s="194" t="s">
        <v>95</v>
      </c>
      <c r="B27">
        <v>25</v>
      </c>
      <c r="C27" s="192">
        <v>2529.9</v>
      </c>
      <c r="D27" s="193">
        <v>1.3227921965179299</v>
      </c>
      <c r="E27" s="224">
        <v>0.63983786913723217</v>
      </c>
      <c r="F27" s="195">
        <v>5230.2811999596543</v>
      </c>
    </row>
    <row r="28" spans="1:6" x14ac:dyDescent="0.25">
      <c r="A28" s="194" t="s">
        <v>62</v>
      </c>
      <c r="B28">
        <v>249</v>
      </c>
      <c r="C28" s="192">
        <v>2282.6999999999998</v>
      </c>
      <c r="D28" s="193">
        <v>1.42100332014457</v>
      </c>
      <c r="E28" s="224">
        <v>0.62332102531171407</v>
      </c>
      <c r="F28" s="195">
        <v>5203.9384958527089</v>
      </c>
    </row>
    <row r="29" spans="1:6" x14ac:dyDescent="0.25">
      <c r="A29" s="194" t="s">
        <v>69</v>
      </c>
      <c r="B29">
        <v>51</v>
      </c>
      <c r="C29" s="192">
        <v>2253</v>
      </c>
      <c r="D29" s="193">
        <v>1.2928178412381699</v>
      </c>
      <c r="E29" s="224">
        <v>0.56599607458292445</v>
      </c>
      <c r="F29" s="195">
        <v>5146.181620527922</v>
      </c>
    </row>
    <row r="30" spans="1:6" x14ac:dyDescent="0.25">
      <c r="A30" s="194" t="s">
        <v>16</v>
      </c>
      <c r="B30">
        <v>56</v>
      </c>
      <c r="C30" s="192">
        <v>2178.8041281505002</v>
      </c>
      <c r="D30" s="193">
        <v>1.4039156626506</v>
      </c>
      <c r="E30" s="224">
        <v>0.60435527281624668</v>
      </c>
      <c r="F30" s="195">
        <v>5061.3560912677158</v>
      </c>
    </row>
    <row r="31" spans="1:6" x14ac:dyDescent="0.25">
      <c r="A31" s="194" t="s">
        <v>7</v>
      </c>
      <c r="B31">
        <v>67</v>
      </c>
      <c r="C31" s="192">
        <v>2459.1</v>
      </c>
      <c r="D31" s="193">
        <v>1.36979988921344</v>
      </c>
      <c r="E31" s="224">
        <v>0.66750675067506748</v>
      </c>
      <c r="F31" s="195">
        <v>5046.3533202595199</v>
      </c>
    </row>
    <row r="32" spans="1:6" x14ac:dyDescent="0.25">
      <c r="A32" s="194" t="s">
        <v>25</v>
      </c>
      <c r="B32">
        <v>76</v>
      </c>
      <c r="C32" s="192">
        <v>2436.6</v>
      </c>
      <c r="D32" s="193">
        <v>1.3662184992256801</v>
      </c>
      <c r="E32" s="224">
        <v>0.6862935928629359</v>
      </c>
      <c r="F32" s="195">
        <v>4850.5887710919278</v>
      </c>
    </row>
    <row r="33" spans="1:6" x14ac:dyDescent="0.25">
      <c r="A33" s="194" t="s">
        <v>29</v>
      </c>
      <c r="B33">
        <v>63</v>
      </c>
      <c r="C33" s="192">
        <v>2273.3261558487802</v>
      </c>
      <c r="D33" s="193">
        <v>1.57513393249217</v>
      </c>
      <c r="E33" s="224">
        <v>0.73887240356083084</v>
      </c>
      <c r="F33" s="195">
        <v>4846.2943675289034</v>
      </c>
    </row>
    <row r="34" spans="1:6" x14ac:dyDescent="0.25">
      <c r="A34" s="194" t="s">
        <v>67</v>
      </c>
      <c r="B34">
        <v>109</v>
      </c>
      <c r="C34" s="192">
        <v>2041.95</v>
      </c>
      <c r="D34" s="193">
        <v>1.7574976422508599</v>
      </c>
      <c r="E34" s="224">
        <v>0.74597763839650943</v>
      </c>
      <c r="F34" s="195">
        <v>4810.7639235784036</v>
      </c>
    </row>
    <row r="35" spans="1:6" x14ac:dyDescent="0.25">
      <c r="A35" s="194" t="s">
        <v>103</v>
      </c>
      <c r="B35">
        <v>14</v>
      </c>
      <c r="C35" s="192">
        <v>2617.35</v>
      </c>
      <c r="D35" s="193">
        <v>1.2824605573868899</v>
      </c>
      <c r="E35" s="224">
        <v>0.72125435540069682</v>
      </c>
      <c r="F35" s="195">
        <v>4653.9034596356396</v>
      </c>
    </row>
    <row r="36" spans="1:6" x14ac:dyDescent="0.25">
      <c r="A36" s="194" t="s">
        <v>6</v>
      </c>
      <c r="B36">
        <v>66</v>
      </c>
      <c r="C36" s="192">
        <v>2170.1999999999998</v>
      </c>
      <c r="D36" s="193">
        <v>1.73975928795926</v>
      </c>
      <c r="E36" s="224">
        <v>0.81306381556966256</v>
      </c>
      <c r="F36" s="195">
        <v>4643.701434534807</v>
      </c>
    </row>
    <row r="37" spans="1:6" x14ac:dyDescent="0.25">
      <c r="A37" s="194" t="s">
        <v>104</v>
      </c>
      <c r="B37">
        <v>15</v>
      </c>
      <c r="C37" s="192">
        <v>2510.5500000000002</v>
      </c>
      <c r="D37" s="193">
        <v>1.2006685366846099</v>
      </c>
      <c r="E37" s="224">
        <v>0.65196548418024924</v>
      </c>
      <c r="F37" s="195">
        <v>4623.4631555129572</v>
      </c>
    </row>
    <row r="38" spans="1:6" x14ac:dyDescent="0.25">
      <c r="A38" s="194" t="s">
        <v>9</v>
      </c>
      <c r="B38">
        <v>32</v>
      </c>
      <c r="C38" s="192">
        <v>2234.04502736019</v>
      </c>
      <c r="D38" s="193">
        <v>1.19905110283465</v>
      </c>
      <c r="E38" s="224">
        <v>0.58206761391474771</v>
      </c>
      <c r="F38" s="195">
        <v>4602.1013535222064</v>
      </c>
    </row>
    <row r="39" spans="1:6" x14ac:dyDescent="0.25">
      <c r="A39" s="194" t="s">
        <v>84</v>
      </c>
      <c r="B39">
        <v>59</v>
      </c>
      <c r="C39" s="192">
        <v>2201.1</v>
      </c>
      <c r="D39" s="193">
        <v>1.31260739144363</v>
      </c>
      <c r="E39" s="224">
        <v>0.63318485523385304</v>
      </c>
      <c r="F39" s="195">
        <v>4562.9330920107341</v>
      </c>
    </row>
    <row r="40" spans="1:6" x14ac:dyDescent="0.25">
      <c r="A40" s="194" t="s">
        <v>72</v>
      </c>
      <c r="B40">
        <v>75</v>
      </c>
      <c r="C40" s="192">
        <v>2142.6</v>
      </c>
      <c r="D40" s="193">
        <v>1.6351362865985</v>
      </c>
      <c r="E40" s="224">
        <v>0.77208804646896978</v>
      </c>
      <c r="F40" s="195">
        <v>4537.6210960504095</v>
      </c>
    </row>
    <row r="41" spans="1:6" x14ac:dyDescent="0.25">
      <c r="A41" s="194" t="s">
        <v>27</v>
      </c>
      <c r="B41">
        <v>69</v>
      </c>
      <c r="C41" s="192">
        <v>2022</v>
      </c>
      <c r="D41" s="193">
        <v>1.55390674228103</v>
      </c>
      <c r="E41" s="224">
        <v>0.71384720327421558</v>
      </c>
      <c r="F41" s="195">
        <v>4401.5013555853102</v>
      </c>
    </row>
    <row r="42" spans="1:6" x14ac:dyDescent="0.25">
      <c r="A42" s="194" t="s">
        <v>76</v>
      </c>
      <c r="B42">
        <v>109</v>
      </c>
      <c r="C42" s="192">
        <v>2249.4</v>
      </c>
      <c r="D42" s="193">
        <v>1.5896195543920599</v>
      </c>
      <c r="E42" s="224">
        <v>0.81249411099594837</v>
      </c>
      <c r="F42" s="195">
        <v>4400.8814061020685</v>
      </c>
    </row>
    <row r="43" spans="1:6" x14ac:dyDescent="0.25">
      <c r="A43" s="194" t="s">
        <v>71</v>
      </c>
      <c r="B43">
        <v>93</v>
      </c>
      <c r="C43" s="192">
        <v>2233.0564128133801</v>
      </c>
      <c r="D43" s="193">
        <v>1.43935455482692</v>
      </c>
      <c r="E43" s="224">
        <v>0.76268092319728775</v>
      </c>
      <c r="F43" s="195">
        <v>4214.2917453528253</v>
      </c>
    </row>
    <row r="44" spans="1:6" x14ac:dyDescent="0.25">
      <c r="A44" s="194" t="s">
        <v>97</v>
      </c>
      <c r="B44">
        <v>20</v>
      </c>
      <c r="C44" s="192">
        <v>2490.75</v>
      </c>
      <c r="D44" s="193">
        <v>1.37547538995756</v>
      </c>
      <c r="E44" s="224">
        <v>0.81931818181818183</v>
      </c>
      <c r="F44" s="195">
        <v>4181.4833401281239</v>
      </c>
    </row>
    <row r="45" spans="1:6" x14ac:dyDescent="0.25">
      <c r="A45" s="194" t="s">
        <v>50</v>
      </c>
      <c r="B45">
        <v>49</v>
      </c>
      <c r="C45" s="192">
        <v>2171.6999999999998</v>
      </c>
      <c r="D45" s="193">
        <v>1.2840334121732899</v>
      </c>
      <c r="E45" s="224">
        <v>0.67111440573264147</v>
      </c>
      <c r="F45" s="195">
        <v>4155.0819612828136</v>
      </c>
    </row>
    <row r="46" spans="1:6" x14ac:dyDescent="0.25">
      <c r="A46" s="194" t="s">
        <v>54</v>
      </c>
      <c r="B46">
        <v>47</v>
      </c>
      <c r="C46" s="192">
        <v>2285.4</v>
      </c>
      <c r="D46" s="193">
        <v>1.5749270913234401</v>
      </c>
      <c r="E46" s="224">
        <v>0.880868544600939</v>
      </c>
      <c r="F46" s="195">
        <v>4086.124310570317</v>
      </c>
    </row>
    <row r="47" spans="1:6" x14ac:dyDescent="0.25">
      <c r="A47" s="194" t="s">
        <v>74</v>
      </c>
      <c r="B47">
        <v>66</v>
      </c>
      <c r="C47" s="192">
        <v>2502.9</v>
      </c>
      <c r="D47" s="193">
        <v>1.3550719873775601</v>
      </c>
      <c r="E47" s="224">
        <v>0.83544057576347019</v>
      </c>
      <c r="F47" s="195">
        <v>4059.6659721822357</v>
      </c>
    </row>
    <row r="48" spans="1:6" x14ac:dyDescent="0.25">
      <c r="A48" s="194" t="s">
        <v>42</v>
      </c>
      <c r="B48">
        <v>50</v>
      </c>
      <c r="C48" s="192">
        <v>2210.6999999999998</v>
      </c>
      <c r="D48" s="193">
        <v>1.4618654451291899</v>
      </c>
      <c r="E48" s="224">
        <v>0.79789103690685415</v>
      </c>
      <c r="F48" s="195">
        <v>4050.3599991240085</v>
      </c>
    </row>
    <row r="49" spans="1:6" x14ac:dyDescent="0.25">
      <c r="A49" s="194" t="s">
        <v>33</v>
      </c>
      <c r="B49">
        <v>89</v>
      </c>
      <c r="C49" s="192">
        <v>2221.8000000000002</v>
      </c>
      <c r="D49" s="193">
        <v>1.4593374801099399</v>
      </c>
      <c r="E49" s="224">
        <v>0.81641327448095469</v>
      </c>
      <c r="F49" s="195">
        <v>3971.4641036056578</v>
      </c>
    </row>
    <row r="50" spans="1:6" x14ac:dyDescent="0.25">
      <c r="A50" s="194" t="s">
        <v>89</v>
      </c>
      <c r="B50">
        <v>71</v>
      </c>
      <c r="C50" s="192">
        <v>2145</v>
      </c>
      <c r="D50" s="193">
        <v>1.37131262681442</v>
      </c>
      <c r="E50" s="224">
        <v>0.74205776173285198</v>
      </c>
      <c r="F50" s="195">
        <v>3963.9307560748716</v>
      </c>
    </row>
    <row r="51" spans="1:6" x14ac:dyDescent="0.25">
      <c r="A51" s="194" t="s">
        <v>57</v>
      </c>
      <c r="B51">
        <v>71</v>
      </c>
      <c r="C51" s="192">
        <v>2221.8000000000002</v>
      </c>
      <c r="D51" s="193">
        <v>1.4205490196078401</v>
      </c>
      <c r="E51" s="224">
        <v>0.79680625712889031</v>
      </c>
      <c r="F51" s="195">
        <v>3961.0329155010149</v>
      </c>
    </row>
    <row r="52" spans="1:6" x14ac:dyDescent="0.25">
      <c r="A52" s="194" t="s">
        <v>61</v>
      </c>
      <c r="B52">
        <v>36</v>
      </c>
      <c r="C52" s="192">
        <v>2191.8000000000002</v>
      </c>
      <c r="D52" s="193">
        <v>1.4115320508406599</v>
      </c>
      <c r="E52" s="224">
        <v>0.78854229154169164</v>
      </c>
      <c r="F52" s="195">
        <v>3923.4369319416323</v>
      </c>
    </row>
    <row r="53" spans="1:6" x14ac:dyDescent="0.25">
      <c r="A53" s="194" t="s">
        <v>53</v>
      </c>
      <c r="B53">
        <v>85</v>
      </c>
      <c r="C53" s="192">
        <v>2006.7</v>
      </c>
      <c r="D53" s="193">
        <v>1.54442171870506</v>
      </c>
      <c r="E53" s="224">
        <v>0.79376623376623379</v>
      </c>
      <c r="F53" s="195">
        <v>3904.4128246933765</v>
      </c>
    </row>
    <row r="54" spans="1:6" x14ac:dyDescent="0.25">
      <c r="A54" s="194" t="s">
        <v>45</v>
      </c>
      <c r="B54">
        <v>109</v>
      </c>
      <c r="C54" s="192">
        <v>1983.6</v>
      </c>
      <c r="D54" s="193">
        <v>1.5399736147757299</v>
      </c>
      <c r="E54" s="224">
        <v>0.78348124243646633</v>
      </c>
      <c r="F54" s="195">
        <v>3898.870192181847</v>
      </c>
    </row>
    <row r="55" spans="1:6" x14ac:dyDescent="0.25">
      <c r="A55" s="194" t="s">
        <v>79</v>
      </c>
      <c r="B55">
        <v>69</v>
      </c>
      <c r="C55" s="192">
        <v>1966.2660626764</v>
      </c>
      <c r="D55" s="193">
        <v>1.35799954901367</v>
      </c>
      <c r="E55" s="224">
        <v>0.69193198263386402</v>
      </c>
      <c r="F55" s="195">
        <v>3859.0331035013978</v>
      </c>
    </row>
    <row r="56" spans="1:6" x14ac:dyDescent="0.25">
      <c r="A56" s="194" t="s">
        <v>66</v>
      </c>
      <c r="B56">
        <v>96</v>
      </c>
      <c r="C56" s="192">
        <v>2145</v>
      </c>
      <c r="D56" s="193">
        <v>1.44535787012595</v>
      </c>
      <c r="E56" s="224">
        <v>0.80359330338913837</v>
      </c>
      <c r="F56" s="195">
        <v>3858.0369178597452</v>
      </c>
    </row>
    <row r="57" spans="1:6" x14ac:dyDescent="0.25">
      <c r="A57" s="194" t="s">
        <v>8</v>
      </c>
      <c r="B57">
        <v>48</v>
      </c>
      <c r="C57" s="192">
        <v>1941.3</v>
      </c>
      <c r="D57" s="193">
        <v>1.59331751013872</v>
      </c>
      <c r="E57" s="224">
        <v>0.8137635286910353</v>
      </c>
      <c r="F57" s="195">
        <v>3800.9903041583339</v>
      </c>
    </row>
    <row r="58" spans="1:6" x14ac:dyDescent="0.25">
      <c r="A58" s="194" t="s">
        <v>23</v>
      </c>
      <c r="B58">
        <v>42</v>
      </c>
      <c r="C58" s="192">
        <v>2148.3000000000002</v>
      </c>
      <c r="D58" s="193">
        <v>1.4226128431093801</v>
      </c>
      <c r="E58" s="224">
        <v>0.82394885665109419</v>
      </c>
      <c r="F58" s="195">
        <v>3709.2097964352733</v>
      </c>
    </row>
    <row r="59" spans="1:6" x14ac:dyDescent="0.25">
      <c r="A59" s="194" t="s">
        <v>44</v>
      </c>
      <c r="B59">
        <v>50</v>
      </c>
      <c r="C59" s="192">
        <v>2137.9172809401798</v>
      </c>
      <c r="D59" s="193">
        <v>1.5241851555783501</v>
      </c>
      <c r="E59" s="224">
        <v>0.88982090228973021</v>
      </c>
      <c r="F59" s="195">
        <v>3662.0647762693716</v>
      </c>
    </row>
    <row r="60" spans="1:6" x14ac:dyDescent="0.25">
      <c r="A60" s="194" t="s">
        <v>96</v>
      </c>
      <c r="B60">
        <v>4</v>
      </c>
      <c r="C60" s="192">
        <v>2793.5473534208099</v>
      </c>
      <c r="D60" s="193">
        <v>1.26199590562061</v>
      </c>
      <c r="E60" s="224">
        <v>0.96482412060301503</v>
      </c>
      <c r="F60" s="195">
        <v>3653.977182878627</v>
      </c>
    </row>
    <row r="61" spans="1:6" x14ac:dyDescent="0.25">
      <c r="A61" s="194" t="s">
        <v>65</v>
      </c>
      <c r="B61">
        <v>133</v>
      </c>
      <c r="C61" s="192">
        <v>2199</v>
      </c>
      <c r="D61" s="193">
        <v>1.3172744045047899</v>
      </c>
      <c r="E61" s="224">
        <v>0.81052215189873422</v>
      </c>
      <c r="F61" s="195">
        <v>3573.8522490967548</v>
      </c>
    </row>
    <row r="62" spans="1:6" x14ac:dyDescent="0.25">
      <c r="A62" s="194" t="s">
        <v>13</v>
      </c>
      <c r="B62">
        <v>31</v>
      </c>
      <c r="C62" s="192">
        <v>2090.6999999999998</v>
      </c>
      <c r="D62" s="193">
        <v>1.2165495706479299</v>
      </c>
      <c r="E62" s="224">
        <v>0.7383770076077768</v>
      </c>
      <c r="F62" s="195">
        <v>3444.6362239717691</v>
      </c>
    </row>
    <row r="63" spans="1:6" x14ac:dyDescent="0.25">
      <c r="A63" s="194" t="s">
        <v>68</v>
      </c>
      <c r="B63">
        <v>37</v>
      </c>
      <c r="C63" s="192">
        <v>2152.8000000000002</v>
      </c>
      <c r="D63" s="193">
        <v>1.3396171098537</v>
      </c>
      <c r="E63" s="224">
        <v>0.83835519319390284</v>
      </c>
      <c r="F63" s="195">
        <v>3439.9831211232477</v>
      </c>
    </row>
    <row r="64" spans="1:6" x14ac:dyDescent="0.25">
      <c r="A64" s="194" t="s">
        <v>60</v>
      </c>
      <c r="B64">
        <v>116</v>
      </c>
      <c r="C64" s="192">
        <v>2133.3979200419999</v>
      </c>
      <c r="D64" s="193">
        <v>1.30284293416543</v>
      </c>
      <c r="E64" s="224">
        <v>0.81073310972688073</v>
      </c>
      <c r="F64" s="195">
        <v>3428.3568446172067</v>
      </c>
    </row>
    <row r="65" spans="1:6" x14ac:dyDescent="0.25">
      <c r="A65" s="194" t="s">
        <v>41</v>
      </c>
      <c r="B65">
        <v>106</v>
      </c>
      <c r="C65" s="192">
        <v>2352.8809222231098</v>
      </c>
      <c r="D65" s="193">
        <v>1.31406905690937</v>
      </c>
      <c r="E65" s="224">
        <v>0.91075002943600614</v>
      </c>
      <c r="F65" s="195">
        <v>3394.8371282517974</v>
      </c>
    </row>
    <row r="66" spans="1:6" x14ac:dyDescent="0.25">
      <c r="A66" s="194" t="s">
        <v>28</v>
      </c>
      <c r="B66">
        <v>43</v>
      </c>
      <c r="C66" s="192">
        <v>2346</v>
      </c>
      <c r="D66" s="193">
        <v>1.24152952565344</v>
      </c>
      <c r="E66" s="224">
        <v>0.85797608632254296</v>
      </c>
      <c r="F66" s="195">
        <v>3394.7662570259708</v>
      </c>
    </row>
    <row r="67" spans="1:6" x14ac:dyDescent="0.25">
      <c r="A67" s="194" t="s">
        <v>17</v>
      </c>
      <c r="B67">
        <v>68</v>
      </c>
      <c r="C67" s="192">
        <v>1950</v>
      </c>
      <c r="D67" s="193">
        <v>1.1981750863043401</v>
      </c>
      <c r="E67" s="224">
        <v>0.70360824742268047</v>
      </c>
      <c r="F67" s="195">
        <v>3320.6566677577425</v>
      </c>
    </row>
    <row r="68" spans="1:6" x14ac:dyDescent="0.25">
      <c r="A68" s="194" t="s">
        <v>31</v>
      </c>
      <c r="B68">
        <v>46</v>
      </c>
      <c r="C68" s="192">
        <v>2119.5</v>
      </c>
      <c r="D68" s="193">
        <v>1.2935968862092699</v>
      </c>
      <c r="E68" s="224">
        <v>0.84479845522568187</v>
      </c>
      <c r="F68" s="195">
        <v>3245.482497465151</v>
      </c>
    </row>
    <row r="69" spans="1:6" x14ac:dyDescent="0.25">
      <c r="A69" s="194" t="s">
        <v>73</v>
      </c>
      <c r="B69">
        <v>55</v>
      </c>
      <c r="C69" s="192">
        <v>2273.1</v>
      </c>
      <c r="D69" s="193">
        <v>1.32065602836879</v>
      </c>
      <c r="E69" s="224">
        <v>0.93190921228304402</v>
      </c>
      <c r="F69" s="195">
        <v>3221.3258314408849</v>
      </c>
    </row>
    <row r="70" spans="1:6" x14ac:dyDescent="0.25">
      <c r="A70" s="194" t="s">
        <v>106</v>
      </c>
      <c r="B70">
        <v>72</v>
      </c>
      <c r="C70" s="192">
        <v>2183.8067496704598</v>
      </c>
      <c r="D70" s="193">
        <v>1.2175353356890499</v>
      </c>
      <c r="E70" s="224">
        <v>0.84591428147708736</v>
      </c>
      <c r="F70" s="195">
        <v>3143.1812209119853</v>
      </c>
    </row>
    <row r="71" spans="1:6" x14ac:dyDescent="0.25">
      <c r="A71" s="194" t="s">
        <v>85</v>
      </c>
      <c r="B71">
        <v>136</v>
      </c>
      <c r="C71" s="192">
        <v>2092.0500000000002</v>
      </c>
      <c r="D71" s="193">
        <v>1.21647078904294</v>
      </c>
      <c r="E71" s="224">
        <v>0.81661520071720295</v>
      </c>
      <c r="F71" s="195">
        <v>3116.4221679711272</v>
      </c>
    </row>
    <row r="72" spans="1:6" x14ac:dyDescent="0.25">
      <c r="A72" s="194" t="s">
        <v>64</v>
      </c>
      <c r="B72">
        <v>53</v>
      </c>
      <c r="C72" s="192">
        <v>2100.62587476</v>
      </c>
      <c r="D72" s="193">
        <v>1.32714412024757</v>
      </c>
      <c r="E72" s="224">
        <v>0.89982386613826504</v>
      </c>
      <c r="F72" s="195">
        <v>3098.1988625085769</v>
      </c>
    </row>
    <row r="73" spans="1:6" x14ac:dyDescent="0.25">
      <c r="A73" s="194" t="s">
        <v>47</v>
      </c>
      <c r="B73">
        <v>182</v>
      </c>
      <c r="C73" s="192">
        <v>2114.6796409458898</v>
      </c>
      <c r="D73" s="193">
        <v>1.25606112270919</v>
      </c>
      <c r="E73" s="224">
        <v>0.86941510966693747</v>
      </c>
      <c r="F73" s="195">
        <v>3055.119303130477</v>
      </c>
    </row>
    <row r="74" spans="1:6" x14ac:dyDescent="0.25">
      <c r="A74" s="194" t="s">
        <v>59</v>
      </c>
      <c r="B74">
        <v>118</v>
      </c>
      <c r="C74" s="192">
        <v>2275.1999999999998</v>
      </c>
      <c r="D74" s="193">
        <v>1.14994063661252</v>
      </c>
      <c r="E74" s="224">
        <v>0.86268306971294673</v>
      </c>
      <c r="F74" s="195">
        <v>3032.7996784397083</v>
      </c>
    </row>
    <row r="75" spans="1:6" x14ac:dyDescent="0.25">
      <c r="A75" s="194" t="s">
        <v>70</v>
      </c>
      <c r="B75">
        <v>29</v>
      </c>
      <c r="C75" s="192">
        <v>2003.1</v>
      </c>
      <c r="D75" s="193">
        <v>1.21822588261128</v>
      </c>
      <c r="E75" s="224">
        <v>0.81706742102781704</v>
      </c>
      <c r="F75" s="195">
        <v>2986.5690427223353</v>
      </c>
    </row>
    <row r="76" spans="1:6" x14ac:dyDescent="0.25">
      <c r="A76" s="194" t="s">
        <v>14</v>
      </c>
      <c r="B76">
        <v>32</v>
      </c>
      <c r="C76" s="192">
        <v>2328.32778566252</v>
      </c>
      <c r="D76" s="193">
        <v>1.11959496533238</v>
      </c>
      <c r="E76" s="224">
        <v>0.87677725118483407</v>
      </c>
      <c r="F76" s="195">
        <v>2973.1429082455838</v>
      </c>
    </row>
    <row r="77" spans="1:6" x14ac:dyDescent="0.25">
      <c r="A77" s="194" t="s">
        <v>35</v>
      </c>
      <c r="B77">
        <v>36</v>
      </c>
      <c r="C77" s="192">
        <v>2120.5500000000002</v>
      </c>
      <c r="D77" s="193">
        <v>1.2062118902439001</v>
      </c>
      <c r="E77" s="224">
        <v>0.86247256766642277</v>
      </c>
      <c r="F77" s="195">
        <v>2965.6973679492048</v>
      </c>
    </row>
    <row r="78" spans="1:6" x14ac:dyDescent="0.25">
      <c r="A78" s="194" t="s">
        <v>12</v>
      </c>
      <c r="B78">
        <v>65</v>
      </c>
      <c r="C78" s="192">
        <v>2010.3</v>
      </c>
      <c r="D78" s="193">
        <v>1.2508198318127199</v>
      </c>
      <c r="E78" s="224">
        <v>0.84889349930843705</v>
      </c>
      <c r="F78" s="195">
        <v>2962.1184635547361</v>
      </c>
    </row>
    <row r="79" spans="1:6" x14ac:dyDescent="0.25">
      <c r="A79" s="194" t="s">
        <v>58</v>
      </c>
      <c r="B79">
        <v>25</v>
      </c>
      <c r="C79" s="192">
        <v>2018.84329657073</v>
      </c>
      <c r="D79" s="193">
        <v>1.32803078542669</v>
      </c>
      <c r="E79" s="224">
        <v>0.90597453476983347</v>
      </c>
      <c r="F79" s="195">
        <v>2959.3393035924296</v>
      </c>
    </row>
    <row r="80" spans="1:6" x14ac:dyDescent="0.25">
      <c r="A80" s="194" t="s">
        <v>39</v>
      </c>
      <c r="B80">
        <v>43</v>
      </c>
      <c r="C80" s="192">
        <v>2136.3000000000002</v>
      </c>
      <c r="D80" s="193">
        <v>1.23367918871974</v>
      </c>
      <c r="E80" s="224">
        <v>0.90699106867878043</v>
      </c>
      <c r="F80" s="195">
        <v>2905.7715581490161</v>
      </c>
    </row>
    <row r="81" spans="1:6" x14ac:dyDescent="0.25">
      <c r="A81" s="194" t="s">
        <v>10</v>
      </c>
      <c r="B81">
        <v>25</v>
      </c>
      <c r="C81" s="192">
        <v>2098.1999999999998</v>
      </c>
      <c r="D81" s="193">
        <v>1.1671645333974601</v>
      </c>
      <c r="E81" s="224">
        <v>0.85382993675333807</v>
      </c>
      <c r="F81" s="195">
        <v>2868.1878188607288</v>
      </c>
    </row>
    <row r="82" spans="1:6" x14ac:dyDescent="0.25">
      <c r="A82" s="194" t="s">
        <v>81</v>
      </c>
      <c r="B82">
        <v>67</v>
      </c>
      <c r="C82" s="192">
        <v>2190.7569176852899</v>
      </c>
      <c r="D82" s="193">
        <v>1.1933827377925801</v>
      </c>
      <c r="E82" s="224">
        <v>0.91809198023565186</v>
      </c>
      <c r="F82" s="195">
        <v>2847.6574728321334</v>
      </c>
    </row>
    <row r="83" spans="1:6" x14ac:dyDescent="0.25">
      <c r="A83" s="194" t="s">
        <v>52</v>
      </c>
      <c r="B83">
        <v>125</v>
      </c>
      <c r="C83" s="192">
        <v>2248.3454355815302</v>
      </c>
      <c r="D83" s="193">
        <v>1.24783305700747</v>
      </c>
      <c r="E83" s="224">
        <v>0.99296128707893416</v>
      </c>
      <c r="F83" s="195">
        <v>2825.4472702997418</v>
      </c>
    </row>
    <row r="84" spans="1:6" x14ac:dyDescent="0.25">
      <c r="A84" s="194" t="s">
        <v>105</v>
      </c>
      <c r="B84">
        <v>115</v>
      </c>
      <c r="C84" s="192">
        <v>2172.9</v>
      </c>
      <c r="D84" s="193">
        <v>1.2409277025971599</v>
      </c>
      <c r="E84" s="224">
        <v>0.95626725565985649</v>
      </c>
      <c r="F84" s="195">
        <v>2819.7261686146035</v>
      </c>
    </row>
    <row r="85" spans="1:6" x14ac:dyDescent="0.25">
      <c r="A85" s="194" t="s">
        <v>88</v>
      </c>
      <c r="B85">
        <v>59</v>
      </c>
      <c r="C85" s="192">
        <v>2114.1</v>
      </c>
      <c r="D85" s="193">
        <v>1.2270029885821301</v>
      </c>
      <c r="E85" s="224">
        <v>0.9362886202264441</v>
      </c>
      <c r="F85" s="195">
        <v>2770.5207156465417</v>
      </c>
    </row>
    <row r="86" spans="1:6" x14ac:dyDescent="0.25">
      <c r="A86" s="194" t="s">
        <v>90</v>
      </c>
      <c r="B86">
        <v>9</v>
      </c>
      <c r="C86" s="192">
        <v>2411.4</v>
      </c>
      <c r="D86" s="193">
        <v>1.16404034037189</v>
      </c>
      <c r="E86" s="224">
        <v>1.0152155536770922</v>
      </c>
      <c r="F86" s="195">
        <v>2764.8974314922511</v>
      </c>
    </row>
    <row r="87" spans="1:6" x14ac:dyDescent="0.25">
      <c r="A87" s="194" t="s">
        <v>38</v>
      </c>
      <c r="B87">
        <v>142</v>
      </c>
      <c r="C87" s="192">
        <v>2217</v>
      </c>
      <c r="D87" s="193">
        <v>1.13596081998416</v>
      </c>
      <c r="E87" s="224">
        <v>0.92176529588766298</v>
      </c>
      <c r="F87" s="195">
        <v>2732.1761289348947</v>
      </c>
    </row>
    <row r="88" spans="1:6" x14ac:dyDescent="0.25">
      <c r="A88" s="194" t="s">
        <v>24</v>
      </c>
      <c r="B88">
        <v>44</v>
      </c>
      <c r="C88" s="192">
        <v>2109.9</v>
      </c>
      <c r="D88" s="193">
        <v>1.20852801452878</v>
      </c>
      <c r="E88" s="224">
        <v>0.9475058004640371</v>
      </c>
      <c r="F88" s="195">
        <v>2691.142636388593</v>
      </c>
    </row>
    <row r="89" spans="1:6" x14ac:dyDescent="0.25">
      <c r="A89" s="194" t="s">
        <v>102</v>
      </c>
      <c r="B89">
        <v>115</v>
      </c>
      <c r="C89" s="192">
        <v>2139.51268168261</v>
      </c>
      <c r="D89" s="193">
        <v>1.1233452593917701</v>
      </c>
      <c r="E89" s="224">
        <v>0.90932526339385789</v>
      </c>
      <c r="F89" s="195">
        <v>2643.0712145910529</v>
      </c>
    </row>
    <row r="90" spans="1:6" x14ac:dyDescent="0.25">
      <c r="A90" s="194" t="s">
        <v>43</v>
      </c>
      <c r="B90">
        <v>58</v>
      </c>
      <c r="C90" s="192">
        <v>2137.0500000000002</v>
      </c>
      <c r="D90" s="193">
        <v>1.20434865656437</v>
      </c>
      <c r="E90" s="224">
        <v>0.97710453283996301</v>
      </c>
      <c r="F90" s="195">
        <v>2634.0613619202545</v>
      </c>
    </row>
    <row r="91" spans="1:6" x14ac:dyDescent="0.25">
      <c r="A91" s="194" t="s">
        <v>49</v>
      </c>
      <c r="B91">
        <v>37</v>
      </c>
      <c r="C91" s="192">
        <v>2204.4</v>
      </c>
      <c r="D91" s="193">
        <v>1.1723496851698001</v>
      </c>
      <c r="E91" s="224">
        <v>0.98568329718004344</v>
      </c>
      <c r="F91" s="195">
        <v>2621.864095071764</v>
      </c>
    </row>
    <row r="92" spans="1:6" x14ac:dyDescent="0.25">
      <c r="A92" s="194" t="s">
        <v>80</v>
      </c>
      <c r="B92">
        <v>53</v>
      </c>
      <c r="C92" s="192">
        <v>2006.4</v>
      </c>
      <c r="D92" s="193">
        <v>1.16349304482226</v>
      </c>
      <c r="E92" s="224">
        <v>0.89284270117266473</v>
      </c>
      <c r="F92" s="195">
        <v>2614.6066289899954</v>
      </c>
    </row>
    <row r="93" spans="1:6" x14ac:dyDescent="0.25">
      <c r="A93" s="194" t="s">
        <v>26</v>
      </c>
      <c r="B93">
        <v>31</v>
      </c>
      <c r="C93" s="192">
        <v>2044.5</v>
      </c>
      <c r="D93" s="193">
        <v>1.1896254505563399</v>
      </c>
      <c r="E93" s="224">
        <v>0.93206631621512337</v>
      </c>
      <c r="F93" s="195">
        <v>2609.4594250964019</v>
      </c>
    </row>
    <row r="94" spans="1:6" x14ac:dyDescent="0.25">
      <c r="A94" s="194" t="s">
        <v>82</v>
      </c>
      <c r="B94">
        <v>36</v>
      </c>
      <c r="C94" s="192">
        <v>2186.6999999999998</v>
      </c>
      <c r="D94" s="193">
        <v>1.0954247311598599</v>
      </c>
      <c r="E94" s="224">
        <v>0.92398709214772323</v>
      </c>
      <c r="F94" s="195">
        <v>2592.4228595655582</v>
      </c>
    </row>
    <row r="95" spans="1:6" x14ac:dyDescent="0.25">
      <c r="A95" s="194" t="s">
        <v>55</v>
      </c>
      <c r="B95">
        <v>23</v>
      </c>
      <c r="C95" s="192">
        <v>1939.5</v>
      </c>
      <c r="D95" s="193">
        <v>1.2178275261918601</v>
      </c>
      <c r="E95" s="224">
        <v>0.916497975708502</v>
      </c>
      <c r="F95" s="195">
        <v>2577.1758908940069</v>
      </c>
    </row>
    <row r="96" spans="1:6" x14ac:dyDescent="0.25">
      <c r="A96" s="194" t="s">
        <v>87</v>
      </c>
      <c r="B96">
        <v>41</v>
      </c>
      <c r="C96" s="192">
        <v>2060.6999999999998</v>
      </c>
      <c r="D96" s="193">
        <v>1.1728598306679201</v>
      </c>
      <c r="E96" s="224">
        <v>0.95123819249425579</v>
      </c>
      <c r="F96" s="195">
        <v>2540.8065741346668</v>
      </c>
    </row>
    <row r="97" spans="1:6" x14ac:dyDescent="0.25">
      <c r="A97" s="194" t="s">
        <v>32</v>
      </c>
      <c r="B97">
        <v>126</v>
      </c>
      <c r="C97" s="192">
        <v>2074.5509834879599</v>
      </c>
      <c r="D97" s="193">
        <v>1.15185471406491</v>
      </c>
      <c r="E97" s="224">
        <v>0.95603136840250247</v>
      </c>
      <c r="F97" s="195">
        <v>2499.4800472828783</v>
      </c>
    </row>
    <row r="98" spans="1:6" x14ac:dyDescent="0.25">
      <c r="A98" s="194" t="s">
        <v>20</v>
      </c>
      <c r="B98">
        <v>39</v>
      </c>
      <c r="C98" s="192">
        <v>1950</v>
      </c>
      <c r="D98" s="193">
        <v>1.1782913421774699</v>
      </c>
      <c r="E98" s="224">
        <v>0.92924363889857098</v>
      </c>
      <c r="F98" s="195">
        <v>2472.621841102387</v>
      </c>
    </row>
    <row r="99" spans="1:6" x14ac:dyDescent="0.25">
      <c r="A99" s="194" t="s">
        <v>46</v>
      </c>
      <c r="B99">
        <v>49</v>
      </c>
      <c r="C99" s="192">
        <v>2070</v>
      </c>
      <c r="D99" s="193">
        <v>1.1611006616767601</v>
      </c>
      <c r="E99" s="224">
        <v>0.97465249386753883</v>
      </c>
      <c r="F99" s="195">
        <v>2465.9849380096498</v>
      </c>
    </row>
    <row r="100" spans="1:6" x14ac:dyDescent="0.25">
      <c r="A100" s="194" t="s">
        <v>51</v>
      </c>
      <c r="B100">
        <v>29</v>
      </c>
      <c r="C100" s="192">
        <v>2013.1283402374299</v>
      </c>
      <c r="D100" s="193">
        <v>1.1291926137601001</v>
      </c>
      <c r="E100" s="224">
        <v>1</v>
      </c>
      <c r="F100" s="195">
        <v>2273</v>
      </c>
    </row>
    <row r="101" spans="1:6" x14ac:dyDescent="0.25">
      <c r="A101" s="196" t="s">
        <v>56</v>
      </c>
      <c r="B101" s="197">
        <v>59</v>
      </c>
      <c r="C101" s="198">
        <v>1864.5</v>
      </c>
      <c r="D101" s="199">
        <v>1.12018713323411</v>
      </c>
      <c r="E101" s="225">
        <v>0.99655093124856287</v>
      </c>
      <c r="F101" s="200">
        <v>2095.8175286618198</v>
      </c>
    </row>
  </sheetData>
  <autoFilter ref="A1:F101" xr:uid="{A45618EF-84E5-4264-8D95-6F6141379C66}">
    <sortState xmlns:xlrd2="http://schemas.microsoft.com/office/spreadsheetml/2017/richdata2" ref="A2:F101">
      <sortCondition descending="1" ref="F2:F101"/>
    </sortState>
  </autoFilter>
  <mergeCells count="1">
    <mergeCell ref="G1:N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0DBE-D4A4-4E46-A494-6F36638447CF}">
  <dimension ref="A1:J37"/>
  <sheetViews>
    <sheetView showGridLines="0" zoomScale="90" zoomScaleNormal="90" workbookViewId="0">
      <selection activeCell="A37" sqref="A37:G37"/>
    </sheetView>
  </sheetViews>
  <sheetFormatPr baseColWidth="10" defaultColWidth="9.140625" defaultRowHeight="12.75" x14ac:dyDescent="0.25"/>
  <cols>
    <col min="1" max="1" width="37.28515625" style="23" bestFit="1" customWidth="1"/>
    <col min="2" max="8" width="11.5703125" style="24" customWidth="1"/>
    <col min="9" max="9" width="11.5703125" style="23" customWidth="1"/>
    <col min="10" max="16384" width="9.140625" style="23"/>
  </cols>
  <sheetData>
    <row r="1" spans="1:10" s="22" customFormat="1" ht="25.5" x14ac:dyDescent="0.25">
      <c r="A1" s="25" t="s">
        <v>265</v>
      </c>
      <c r="B1" s="184" t="s">
        <v>220</v>
      </c>
      <c r="C1" s="26" t="s">
        <v>221</v>
      </c>
      <c r="D1" s="26" t="s">
        <v>222</v>
      </c>
      <c r="E1" s="26" t="s">
        <v>223</v>
      </c>
      <c r="F1" s="26" t="s">
        <v>224</v>
      </c>
      <c r="G1" s="26" t="s">
        <v>225</v>
      </c>
      <c r="H1" s="26" t="s">
        <v>226</v>
      </c>
      <c r="I1" s="58" t="s">
        <v>244</v>
      </c>
    </row>
    <row r="2" spans="1:10" s="22" customFormat="1" ht="17.25" customHeight="1" x14ac:dyDescent="0.25">
      <c r="A2" s="27" t="s">
        <v>243</v>
      </c>
      <c r="B2" s="179">
        <v>63.317867662786</v>
      </c>
      <c r="C2" s="180">
        <v>64.062996446473505</v>
      </c>
      <c r="D2" s="180">
        <v>64.849552474187504</v>
      </c>
      <c r="E2" s="180">
        <v>65.681988101577303</v>
      </c>
      <c r="F2" s="180">
        <v>66.595351919469806</v>
      </c>
      <c r="G2" s="180">
        <v>67.808654819025904</v>
      </c>
      <c r="H2" s="180">
        <v>70.781049372615996</v>
      </c>
      <c r="I2" s="180">
        <v>73.627058477170806</v>
      </c>
    </row>
    <row r="3" spans="1:10" ht="17.25" customHeight="1" x14ac:dyDescent="0.25">
      <c r="A3" s="27" t="s">
        <v>242</v>
      </c>
      <c r="B3" s="179">
        <v>80.308642332511397</v>
      </c>
      <c r="C3" s="179">
        <v>82.233229758888996</v>
      </c>
      <c r="D3" s="179">
        <v>83.523177696172795</v>
      </c>
      <c r="E3" s="179">
        <v>85.199903957781501</v>
      </c>
      <c r="F3" s="179">
        <v>86.574655378535496</v>
      </c>
      <c r="G3" s="179">
        <v>88.922915652048403</v>
      </c>
      <c r="H3" s="179">
        <v>94.101784180255194</v>
      </c>
      <c r="I3" s="179">
        <v>98.247419134548807</v>
      </c>
    </row>
    <row r="4" spans="1:10" ht="17.25" customHeight="1" x14ac:dyDescent="0.25">
      <c r="A4" s="27" t="s">
        <v>241</v>
      </c>
      <c r="B4" s="179">
        <v>57.498395450173597</v>
      </c>
      <c r="C4" s="179">
        <v>58.1803979386873</v>
      </c>
      <c r="D4" s="179">
        <v>58.873496622721802</v>
      </c>
      <c r="E4" s="179">
        <v>59.5836636478451</v>
      </c>
      <c r="F4" s="179">
        <v>60.344590500774999</v>
      </c>
      <c r="G4" s="179">
        <v>61.269549689364702</v>
      </c>
      <c r="H4" s="179">
        <v>63.595402784751997</v>
      </c>
      <c r="I4" s="179">
        <v>66.0009314691616</v>
      </c>
    </row>
    <row r="5" spans="1:10" ht="10.5" customHeight="1" x14ac:dyDescent="0.25"/>
    <row r="6" spans="1:10" ht="26.25" customHeight="1" x14ac:dyDescent="0.25">
      <c r="A6" s="25" t="s">
        <v>266</v>
      </c>
      <c r="B6" s="26" t="s">
        <v>221</v>
      </c>
      <c r="C6" s="26" t="s">
        <v>222</v>
      </c>
      <c r="D6" s="26" t="s">
        <v>223</v>
      </c>
      <c r="E6" s="26" t="s">
        <v>224</v>
      </c>
      <c r="F6" s="26" t="s">
        <v>225</v>
      </c>
      <c r="G6" s="26" t="s">
        <v>226</v>
      </c>
      <c r="H6" s="26" t="s">
        <v>244</v>
      </c>
      <c r="I6" s="183" t="s">
        <v>264</v>
      </c>
    </row>
    <row r="7" spans="1:10" ht="15" customHeight="1" x14ac:dyDescent="0.2">
      <c r="A7" s="27" t="s">
        <v>243</v>
      </c>
      <c r="B7" s="185">
        <f t="shared" ref="B7:H7" si="0">(C2-B2)/B2</f>
        <v>1.1768065021643837E-2</v>
      </c>
      <c r="C7" s="153">
        <f t="shared" si="0"/>
        <v>1.2277852603588244E-2</v>
      </c>
      <c r="D7" s="153">
        <f t="shared" si="0"/>
        <v>1.2836412829851662E-2</v>
      </c>
      <c r="E7" s="153">
        <f t="shared" si="0"/>
        <v>1.3905849142081142E-2</v>
      </c>
      <c r="F7" s="153">
        <f t="shared" si="0"/>
        <v>1.821903277909365E-2</v>
      </c>
      <c r="G7" s="153">
        <f t="shared" si="0"/>
        <v>4.3835031995887515E-2</v>
      </c>
      <c r="H7" s="153">
        <f t="shared" si="0"/>
        <v>4.0208631120632735E-2</v>
      </c>
      <c r="I7" s="215">
        <v>0.15790000000000001</v>
      </c>
    </row>
    <row r="8" spans="1:10" ht="15" customHeight="1" x14ac:dyDescent="0.2">
      <c r="A8" s="27" t="s">
        <v>241</v>
      </c>
      <c r="B8" s="185">
        <f t="shared" ref="B8:H8" si="1">(C4-B4)/B4</f>
        <v>1.1861243834268492E-2</v>
      </c>
      <c r="C8" s="153">
        <f t="shared" si="1"/>
        <v>1.1912924431436794E-2</v>
      </c>
      <c r="D8" s="153">
        <f t="shared" si="1"/>
        <v>1.2062592946946072E-2</v>
      </c>
      <c r="E8" s="153">
        <f t="shared" si="1"/>
        <v>1.2770729531288537E-2</v>
      </c>
      <c r="F8" s="153">
        <f t="shared" si="1"/>
        <v>1.5327955346350791E-2</v>
      </c>
      <c r="G8" s="153">
        <f t="shared" si="1"/>
        <v>3.7960995423980098E-2</v>
      </c>
      <c r="H8" s="153">
        <f t="shared" si="1"/>
        <v>3.7825512208035997E-2</v>
      </c>
      <c r="I8" s="215">
        <v>0.1429</v>
      </c>
    </row>
    <row r="9" spans="1:10" ht="15" customHeight="1" x14ac:dyDescent="0.2">
      <c r="A9" s="27" t="s">
        <v>242</v>
      </c>
      <c r="B9" s="185">
        <f t="shared" ref="B9:H9" si="2">(C3-B3)/B3</f>
        <v>2.3964885602336561E-2</v>
      </c>
      <c r="C9" s="153">
        <f t="shared" si="2"/>
        <v>1.5686455962704807E-2</v>
      </c>
      <c r="D9" s="153">
        <f t="shared" si="2"/>
        <v>2.0074981674045405E-2</v>
      </c>
      <c r="E9" s="153">
        <f t="shared" si="2"/>
        <v>1.6135598244749381E-2</v>
      </c>
      <c r="F9" s="153">
        <f t="shared" si="2"/>
        <v>2.7124107664598475E-2</v>
      </c>
      <c r="G9" s="153">
        <f t="shared" si="2"/>
        <v>5.8239976616055691E-2</v>
      </c>
      <c r="H9" s="153">
        <f t="shared" si="2"/>
        <v>4.4054796520674962E-2</v>
      </c>
      <c r="I9" s="215">
        <v>0.21890000000000001</v>
      </c>
    </row>
    <row r="10" spans="1:10" s="8" customFormat="1" ht="15" customHeight="1" x14ac:dyDescent="0.2">
      <c r="A10" s="27" t="s">
        <v>270</v>
      </c>
      <c r="B10" s="185">
        <v>1.21E-2</v>
      </c>
      <c r="C10" s="153">
        <v>1.2500000000000001E-2</v>
      </c>
      <c r="D10" s="153">
        <v>1.0800000000000001E-2</v>
      </c>
      <c r="E10" s="153">
        <v>4.5999999999999999E-3</v>
      </c>
      <c r="F10" s="153">
        <v>1.9699999999999999E-2</v>
      </c>
      <c r="G10" s="153">
        <v>5.1400000000000001E-2</v>
      </c>
      <c r="H10" s="153">
        <v>5.4800000000000001E-2</v>
      </c>
      <c r="I10" s="215">
        <v>0.17680000000000001</v>
      </c>
    </row>
    <row r="11" spans="1:10" ht="26.25" customHeight="1" x14ac:dyDescent="0.25">
      <c r="B11" s="11" t="s">
        <v>0</v>
      </c>
      <c r="C11" s="11" t="s">
        <v>0</v>
      </c>
      <c r="D11" s="11" t="s">
        <v>0</v>
      </c>
      <c r="E11" s="11" t="s">
        <v>0</v>
      </c>
      <c r="F11" s="11" t="s">
        <v>0</v>
      </c>
      <c r="G11" s="11" t="s">
        <v>0</v>
      </c>
      <c r="H11" s="11" t="s">
        <v>0</v>
      </c>
    </row>
    <row r="12" spans="1:10" ht="30.75" customHeight="1" x14ac:dyDescent="0.25">
      <c r="A12" s="239" t="s">
        <v>290</v>
      </c>
      <c r="B12" s="239"/>
      <c r="C12" s="239"/>
      <c r="D12" s="239"/>
      <c r="E12" s="239"/>
      <c r="F12" s="239"/>
      <c r="G12" s="239"/>
      <c r="H12" s="30"/>
    </row>
    <row r="13" spans="1:10" ht="15" x14ac:dyDescent="0.25">
      <c r="F13" s="28" t="s">
        <v>0</v>
      </c>
      <c r="H13" s="116"/>
      <c r="I13" s="116"/>
      <c r="J13"/>
    </row>
    <row r="14" spans="1:10" ht="15" x14ac:dyDescent="0.25">
      <c r="H14" s="1"/>
      <c r="I14" s="154"/>
      <c r="J14"/>
    </row>
    <row r="15" spans="1:10" ht="15" x14ac:dyDescent="0.25">
      <c r="H15" s="1"/>
      <c r="I15" s="154"/>
      <c r="J15"/>
    </row>
    <row r="16" spans="1:10" ht="15" x14ac:dyDescent="0.25">
      <c r="H16" s="1"/>
      <c r="I16" s="154"/>
      <c r="J16"/>
    </row>
    <row r="17" spans="1:10" ht="15" x14ac:dyDescent="0.25">
      <c r="H17" s="1"/>
      <c r="I17" s="154"/>
      <c r="J17"/>
    </row>
    <row r="18" spans="1:10" ht="15" x14ac:dyDescent="0.25">
      <c r="H18" s="1"/>
      <c r="I18" s="154"/>
      <c r="J18"/>
    </row>
    <row r="19" spans="1:10" ht="15" x14ac:dyDescent="0.25">
      <c r="G19" s="1"/>
      <c r="H19" s="1"/>
      <c r="I19" s="154"/>
      <c r="J19"/>
    </row>
    <row r="20" spans="1:10" ht="15" x14ac:dyDescent="0.25">
      <c r="G20" s="1"/>
      <c r="H20" s="1"/>
      <c r="I20" s="154"/>
      <c r="J20"/>
    </row>
    <row r="21" spans="1:10" ht="15" x14ac:dyDescent="0.25">
      <c r="G21" s="1"/>
      <c r="H21"/>
      <c r="I21"/>
      <c r="J21"/>
    </row>
    <row r="22" spans="1:10" ht="15" x14ac:dyDescent="0.25">
      <c r="G22" s="1"/>
      <c r="H22"/>
      <c r="I22"/>
      <c r="J22"/>
    </row>
    <row r="23" spans="1:10" ht="18" x14ac:dyDescent="0.25">
      <c r="G23" s="1"/>
      <c r="H23" s="111"/>
      <c r="I23"/>
      <c r="J23"/>
    </row>
    <row r="24" spans="1:10" ht="15" x14ac:dyDescent="0.25">
      <c r="G24" s="1"/>
      <c r="H24"/>
      <c r="I24"/>
      <c r="J24"/>
    </row>
    <row r="25" spans="1:10" ht="15" x14ac:dyDescent="0.25">
      <c r="G25" s="1"/>
      <c r="H25" s="116"/>
      <c r="I25" s="116"/>
      <c r="J25" s="116"/>
    </row>
    <row r="26" spans="1:10" ht="15" x14ac:dyDescent="0.25">
      <c r="G26" s="1"/>
      <c r="H26" s="1"/>
      <c r="I26" s="1"/>
      <c r="J26" s="1"/>
    </row>
    <row r="27" spans="1:10" ht="15" customHeight="1" x14ac:dyDescent="0.25">
      <c r="A27" s="240" t="s">
        <v>232</v>
      </c>
      <c r="B27" s="240"/>
      <c r="C27" s="240"/>
      <c r="D27" s="240"/>
      <c r="E27" s="240"/>
      <c r="F27" s="240"/>
      <c r="H27" s="1"/>
      <c r="I27" s="1"/>
      <c r="J27" s="1"/>
    </row>
    <row r="28" spans="1:10" ht="15" x14ac:dyDescent="0.25">
      <c r="A28" s="240"/>
      <c r="B28" s="240"/>
      <c r="C28" s="240"/>
      <c r="D28" s="240"/>
      <c r="E28" s="240"/>
      <c r="F28" s="240"/>
      <c r="G28" s="23"/>
      <c r="H28" s="1"/>
      <c r="I28" s="1"/>
      <c r="J28" s="1"/>
    </row>
    <row r="29" spans="1:10" ht="15" x14ac:dyDescent="0.25">
      <c r="B29" s="23"/>
      <c r="C29" s="23"/>
      <c r="D29" s="23"/>
      <c r="E29" s="23"/>
      <c r="F29" s="23"/>
      <c r="G29" s="23"/>
      <c r="H29" s="1"/>
      <c r="I29" s="1"/>
      <c r="J29" s="1"/>
    </row>
    <row r="30" spans="1:10" ht="15" x14ac:dyDescent="0.25">
      <c r="B30" s="23"/>
      <c r="C30" s="23"/>
      <c r="D30" s="23"/>
      <c r="E30" s="23"/>
      <c r="F30" s="23"/>
      <c r="G30" s="23"/>
      <c r="H30" s="1"/>
      <c r="I30" s="1"/>
      <c r="J30" s="1"/>
    </row>
    <row r="31" spans="1:10" ht="15" x14ac:dyDescent="0.25">
      <c r="H31" s="1"/>
      <c r="I31" s="1"/>
      <c r="J31" s="1"/>
    </row>
    <row r="32" spans="1:10" ht="15" x14ac:dyDescent="0.25">
      <c r="H32" s="1"/>
      <c r="I32" s="1"/>
      <c r="J32" s="1"/>
    </row>
    <row r="33" spans="1:7" x14ac:dyDescent="0.25">
      <c r="G33" s="11" t="s">
        <v>0</v>
      </c>
    </row>
    <row r="36" spans="1:7" ht="25.5" customHeight="1" x14ac:dyDescent="0.25">
      <c r="A36" s="241" t="s">
        <v>298</v>
      </c>
      <c r="B36" s="241"/>
      <c r="C36" s="241"/>
      <c r="D36" s="241"/>
      <c r="E36" s="241"/>
      <c r="F36" s="241"/>
      <c r="G36" s="241"/>
    </row>
    <row r="37" spans="1:7" ht="17.25" customHeight="1" x14ac:dyDescent="0.25">
      <c r="A37" s="241" t="s">
        <v>302</v>
      </c>
      <c r="B37" s="241"/>
      <c r="C37" s="241"/>
      <c r="D37" s="241"/>
      <c r="E37" s="241"/>
      <c r="F37" s="241"/>
      <c r="G37" s="241"/>
    </row>
  </sheetData>
  <mergeCells count="4">
    <mergeCell ref="A12:G12"/>
    <mergeCell ref="A27:F28"/>
    <mergeCell ref="A36:G36"/>
    <mergeCell ref="A37:G3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2646F-DD33-4553-94A2-DF8778C8ED53}">
  <dimension ref="A1:N40"/>
  <sheetViews>
    <sheetView showGridLines="0" zoomScale="90" zoomScaleNormal="90" workbookViewId="0">
      <selection activeCell="A38" sqref="A38:J40"/>
    </sheetView>
  </sheetViews>
  <sheetFormatPr baseColWidth="10" defaultRowHeight="15" x14ac:dyDescent="0.25"/>
  <cols>
    <col min="1" max="1" width="12.85546875" customWidth="1"/>
    <col min="2" max="2" width="14.85546875" customWidth="1"/>
    <col min="3" max="9" width="11.28515625" customWidth="1"/>
    <col min="10" max="10" width="12.85546875" customWidth="1"/>
    <col min="11" max="12" width="13" customWidth="1"/>
  </cols>
  <sheetData>
    <row r="1" spans="1:14" ht="51" x14ac:dyDescent="0.25">
      <c r="A1" s="55" t="s">
        <v>233</v>
      </c>
      <c r="B1" s="227" t="s">
        <v>287</v>
      </c>
      <c r="C1" s="55" t="s">
        <v>234</v>
      </c>
      <c r="D1" s="234" t="s">
        <v>245</v>
      </c>
      <c r="E1" s="56" t="s">
        <v>237</v>
      </c>
      <c r="F1" s="57" t="s">
        <v>235</v>
      </c>
      <c r="G1" s="56" t="s">
        <v>238</v>
      </c>
      <c r="H1" s="57" t="s">
        <v>236</v>
      </c>
      <c r="I1" s="56" t="s">
        <v>239</v>
      </c>
      <c r="J1" s="57" t="s">
        <v>247</v>
      </c>
      <c r="K1" s="56" t="s">
        <v>243</v>
      </c>
      <c r="L1" s="55" t="s">
        <v>242</v>
      </c>
      <c r="M1" s="59" t="s">
        <v>241</v>
      </c>
    </row>
    <row r="2" spans="1:14" ht="14.25" customHeight="1" x14ac:dyDescent="0.25">
      <c r="A2" s="228" t="s">
        <v>220</v>
      </c>
      <c r="B2" s="229">
        <v>101.22</v>
      </c>
      <c r="C2" s="230">
        <f t="shared" ref="C2:C9" si="0">B2/100</f>
        <v>1.0122</v>
      </c>
      <c r="D2" s="230">
        <f t="shared" ref="D2:D9" si="1">C2/$C$2</f>
        <v>1</v>
      </c>
      <c r="E2" s="181">
        <v>63.317867662786</v>
      </c>
      <c r="F2" s="182">
        <f>E2/D2</f>
        <v>63.317867662786</v>
      </c>
      <c r="G2" s="181">
        <v>80.308642332511397</v>
      </c>
      <c r="H2" s="182">
        <f>G2/D2</f>
        <v>80.308642332511397</v>
      </c>
      <c r="I2" s="181">
        <v>57.498395450173597</v>
      </c>
      <c r="J2" s="182">
        <f>I2/D2</f>
        <v>57.498395450173597</v>
      </c>
      <c r="K2" s="149">
        <f>(F2-$E$2)/$E$2</f>
        <v>0</v>
      </c>
      <c r="L2" s="149">
        <f>(H2-$G$2)/$G$2</f>
        <v>0</v>
      </c>
      <c r="M2" s="151">
        <f>(J2-$I$2)/$I$2</f>
        <v>0</v>
      </c>
    </row>
    <row r="3" spans="1:14" ht="14.25" customHeight="1" x14ac:dyDescent="0.25">
      <c r="A3" s="228" t="s">
        <v>221</v>
      </c>
      <c r="B3" s="229">
        <v>103.09</v>
      </c>
      <c r="C3" s="230">
        <f t="shared" si="0"/>
        <v>1.0308999999999999</v>
      </c>
      <c r="D3" s="230">
        <f t="shared" si="1"/>
        <v>1.0184746097609167</v>
      </c>
      <c r="E3" s="181">
        <v>64.062996446473505</v>
      </c>
      <c r="F3" s="182">
        <f>E3/D3</f>
        <v>62.900926378039081</v>
      </c>
      <c r="G3" s="181">
        <v>82.233229758888996</v>
      </c>
      <c r="H3" s="182">
        <f t="shared" ref="H3:H9" si="2">G3/D3</f>
        <v>80.741560929234112</v>
      </c>
      <c r="I3" s="181">
        <v>58.1803979386873</v>
      </c>
      <c r="J3" s="182">
        <f t="shared" ref="J3:J9" si="3">I3/D3</f>
        <v>57.125035205683666</v>
      </c>
      <c r="K3" s="149">
        <f t="shared" ref="K3:K9" si="4">(F3-$E$2)/$E$2</f>
        <v>-6.5848914396081136E-3</v>
      </c>
      <c r="L3" s="149">
        <f t="shared" ref="L3:L9" si="5">(H3-$G$2)/$G$2</f>
        <v>5.3906850389806183E-3</v>
      </c>
      <c r="M3" s="151">
        <f t="shared" ref="M3:M9" si="6">(J3-$I$2)/$I$2</f>
        <v>-6.4934028431014798E-3</v>
      </c>
    </row>
    <row r="4" spans="1:14" ht="14.25" customHeight="1" x14ac:dyDescent="0.25">
      <c r="A4" s="228" t="s">
        <v>222</v>
      </c>
      <c r="B4" s="229">
        <v>104.23</v>
      </c>
      <c r="C4" s="230">
        <f t="shared" si="0"/>
        <v>1.0423</v>
      </c>
      <c r="D4" s="230">
        <f t="shared" si="1"/>
        <v>1.0297372060857539</v>
      </c>
      <c r="E4" s="181">
        <v>64.849552474187504</v>
      </c>
      <c r="F4" s="182">
        <f t="shared" ref="F4:F9" si="7">E4/D4</f>
        <v>62.976798440345952</v>
      </c>
      <c r="G4" s="181">
        <v>83.523177696172795</v>
      </c>
      <c r="H4" s="182">
        <f t="shared" si="2"/>
        <v>81.111158461159064</v>
      </c>
      <c r="I4" s="181">
        <v>58.873496622721802</v>
      </c>
      <c r="J4" s="182">
        <f t="shared" si="3"/>
        <v>57.173321770621705</v>
      </c>
      <c r="K4" s="149">
        <f t="shared" si="4"/>
        <v>-5.3866188965252448E-3</v>
      </c>
      <c r="L4" s="149">
        <f t="shared" si="5"/>
        <v>9.9928987135022747E-3</v>
      </c>
      <c r="M4" s="151">
        <f t="shared" si="6"/>
        <v>-5.6536130618391085E-3</v>
      </c>
    </row>
    <row r="5" spans="1:14" ht="14.25" customHeight="1" x14ac:dyDescent="0.25">
      <c r="A5" s="228" t="s">
        <v>223</v>
      </c>
      <c r="B5" s="229">
        <v>104.73</v>
      </c>
      <c r="C5" s="230">
        <f t="shared" si="0"/>
        <v>1.0473000000000001</v>
      </c>
      <c r="D5" s="230">
        <f t="shared" si="1"/>
        <v>1.0346769413159456</v>
      </c>
      <c r="E5" s="181">
        <v>65.681988101577303</v>
      </c>
      <c r="F5" s="182">
        <f t="shared" si="7"/>
        <v>63.48067254503632</v>
      </c>
      <c r="G5" s="181">
        <v>83.523177700000005</v>
      </c>
      <c r="H5" s="182">
        <f t="shared" si="2"/>
        <v>80.723919094757946</v>
      </c>
      <c r="I5" s="181">
        <v>59.5836636478451</v>
      </c>
      <c r="J5" s="182">
        <f t="shared" si="3"/>
        <v>57.586731924328085</v>
      </c>
      <c r="K5" s="149">
        <f t="shared" si="4"/>
        <v>2.5712312852570383E-3</v>
      </c>
      <c r="L5" s="149">
        <f t="shared" si="5"/>
        <v>5.1710096221914614E-3</v>
      </c>
      <c r="M5" s="151">
        <f t="shared" si="6"/>
        <v>1.5363293786352327E-3</v>
      </c>
    </row>
    <row r="6" spans="1:14" ht="14.25" customHeight="1" x14ac:dyDescent="0.25">
      <c r="A6" s="228" t="s">
        <v>224</v>
      </c>
      <c r="B6" s="229">
        <v>106.45</v>
      </c>
      <c r="C6" s="230">
        <f t="shared" si="0"/>
        <v>1.0645</v>
      </c>
      <c r="D6" s="230">
        <f t="shared" si="1"/>
        <v>1.0516696305078048</v>
      </c>
      <c r="E6" s="181">
        <v>66.595351919469806</v>
      </c>
      <c r="F6" s="182">
        <f t="shared" si="7"/>
        <v>63.323452525023328</v>
      </c>
      <c r="G6" s="181">
        <v>86.574655378535496</v>
      </c>
      <c r="H6" s="182">
        <f t="shared" si="2"/>
        <v>82.321151878021254</v>
      </c>
      <c r="I6" s="181">
        <v>60.344590500774999</v>
      </c>
      <c r="J6" s="182">
        <f t="shared" si="3"/>
        <v>57.379797562127244</v>
      </c>
      <c r="K6" s="149">
        <f t="shared" si="4"/>
        <v>8.8203574180214817E-5</v>
      </c>
      <c r="L6" s="149">
        <f t="shared" si="5"/>
        <v>2.5059688310720352E-2</v>
      </c>
      <c r="M6" s="151">
        <f t="shared" si="6"/>
        <v>-2.0626295241425599E-3</v>
      </c>
    </row>
    <row r="7" spans="1:14" ht="14.25" customHeight="1" x14ac:dyDescent="0.25">
      <c r="A7" s="228" t="s">
        <v>225</v>
      </c>
      <c r="B7" s="229">
        <v>112.01</v>
      </c>
      <c r="C7" s="230">
        <f t="shared" si="0"/>
        <v>1.1201000000000001</v>
      </c>
      <c r="D7" s="230">
        <f t="shared" si="1"/>
        <v>1.1065994862675361</v>
      </c>
      <c r="E7" s="181">
        <v>67.808654819025904</v>
      </c>
      <c r="F7" s="182">
        <f t="shared" si="7"/>
        <v>61.276600667635044</v>
      </c>
      <c r="G7" s="181">
        <v>88.922915652048403</v>
      </c>
      <c r="H7" s="182">
        <f t="shared" si="2"/>
        <v>80.356910296405132</v>
      </c>
      <c r="I7" s="181">
        <v>61.269549689364702</v>
      </c>
      <c r="J7" s="182">
        <f t="shared" si="3"/>
        <v>55.367412012833626</v>
      </c>
      <c r="K7" s="149">
        <f t="shared" si="4"/>
        <v>-3.2238403952928374E-2</v>
      </c>
      <c r="L7" s="149">
        <f t="shared" si="5"/>
        <v>6.0103075449695657E-4</v>
      </c>
      <c r="M7" s="151">
        <f t="shared" si="6"/>
        <v>-3.7061615731287981E-2</v>
      </c>
    </row>
    <row r="8" spans="1:14" ht="14.25" customHeight="1" x14ac:dyDescent="0.25">
      <c r="A8" s="228" t="s">
        <v>226</v>
      </c>
      <c r="B8" s="229">
        <v>117.47</v>
      </c>
      <c r="C8" s="230">
        <f t="shared" si="0"/>
        <v>1.1747000000000001</v>
      </c>
      <c r="D8" s="230">
        <f t="shared" si="1"/>
        <v>1.1605413949812291</v>
      </c>
      <c r="E8" s="181">
        <v>70.781049372615996</v>
      </c>
      <c r="F8" s="182">
        <f t="shared" si="7"/>
        <v>60.989680918499964</v>
      </c>
      <c r="G8" s="181">
        <v>94.101784180255194</v>
      </c>
      <c r="H8" s="182">
        <f t="shared" si="2"/>
        <v>81.084384053166175</v>
      </c>
      <c r="I8" s="181">
        <v>63.595402784751997</v>
      </c>
      <c r="J8" s="182">
        <f t="shared" si="3"/>
        <v>54.798047755789533</v>
      </c>
      <c r="K8" s="149">
        <f t="shared" si="4"/>
        <v>-3.676982233017282E-2</v>
      </c>
      <c r="L8" s="149">
        <f t="shared" si="5"/>
        <v>9.6595048568108403E-3</v>
      </c>
      <c r="M8" s="151">
        <f t="shared" si="6"/>
        <v>-4.6963879135098738E-2</v>
      </c>
    </row>
    <row r="9" spans="1:14" ht="14.25" customHeight="1" x14ac:dyDescent="0.25">
      <c r="A9" s="228" t="s">
        <v>244</v>
      </c>
      <c r="B9" s="229">
        <v>119.82</v>
      </c>
      <c r="C9" s="230">
        <f t="shared" si="0"/>
        <v>1.1981999999999999</v>
      </c>
      <c r="D9" s="230">
        <f t="shared" si="1"/>
        <v>1.1837581505631298</v>
      </c>
      <c r="E9" s="181">
        <v>73.627058477170806</v>
      </c>
      <c r="F9" s="182">
        <f t="shared" si="7"/>
        <v>62.197720406102725</v>
      </c>
      <c r="G9" s="181">
        <v>98.247419134548807</v>
      </c>
      <c r="H9" s="182">
        <f t="shared" si="2"/>
        <v>82.996192328484639</v>
      </c>
      <c r="I9" s="181">
        <v>66.0009314691616</v>
      </c>
      <c r="J9" s="182">
        <f t="shared" si="3"/>
        <v>55.755418822471519</v>
      </c>
      <c r="K9" s="149">
        <f t="shared" si="4"/>
        <v>-1.7690855646764338E-2</v>
      </c>
      <c r="L9" s="149">
        <f t="shared" si="5"/>
        <v>3.3465264981639965E-2</v>
      </c>
      <c r="M9" s="151">
        <f t="shared" si="6"/>
        <v>-3.0313482907753302E-2</v>
      </c>
    </row>
    <row r="10" spans="1:14" ht="14.25" customHeight="1" x14ac:dyDescent="0.25">
      <c r="A10" s="244" t="s">
        <v>246</v>
      </c>
      <c r="B10" s="245"/>
      <c r="C10" s="231"/>
      <c r="D10" s="232"/>
      <c r="E10" s="235">
        <f t="shared" ref="E10:J10" si="8">(E9-E8)/E8</f>
        <v>4.0208631120632735E-2</v>
      </c>
      <c r="F10" s="236">
        <f t="shared" si="8"/>
        <v>1.9807276729600455E-2</v>
      </c>
      <c r="G10" s="237">
        <f t="shared" si="8"/>
        <v>4.4054796520674962E-2</v>
      </c>
      <c r="H10" s="238">
        <f t="shared" si="8"/>
        <v>2.3578008239723586E-2</v>
      </c>
      <c r="I10" s="237">
        <f t="shared" si="8"/>
        <v>3.7825512208035997E-2</v>
      </c>
      <c r="J10" s="238">
        <f t="shared" si="8"/>
        <v>1.7470897338324212E-2</v>
      </c>
      <c r="K10" s="60"/>
      <c r="L10" s="226"/>
      <c r="M10" s="226"/>
      <c r="N10" t="s">
        <v>286</v>
      </c>
    </row>
    <row r="11" spans="1:14" ht="14.25" customHeight="1" x14ac:dyDescent="0.25">
      <c r="A11" s="233" t="s">
        <v>240</v>
      </c>
      <c r="B11" s="233"/>
      <c r="C11" s="233"/>
      <c r="D11" s="233"/>
      <c r="E11" s="235">
        <f>(E9-E2)/E2</f>
        <v>0.16281645600083683</v>
      </c>
      <c r="F11" s="236">
        <f t="shared" ref="F11:J11" si="9">(F9-F2)/F2</f>
        <v>-1.7690855646764338E-2</v>
      </c>
      <c r="G11" s="235">
        <f t="shared" si="9"/>
        <v>0.22337293074590109</v>
      </c>
      <c r="H11" s="236">
        <f t="shared" si="9"/>
        <v>3.3465264981639965E-2</v>
      </c>
      <c r="I11" s="235">
        <f t="shared" si="9"/>
        <v>0.14787431809912066</v>
      </c>
      <c r="J11" s="236">
        <f t="shared" si="9"/>
        <v>-3.0313482907753302E-2</v>
      </c>
    </row>
    <row r="12" spans="1:14" ht="14.25" customHeight="1" x14ac:dyDescent="0.25">
      <c r="A12" s="243" t="s">
        <v>288</v>
      </c>
      <c r="B12" s="243"/>
      <c r="C12" s="243"/>
      <c r="D12" s="243"/>
      <c r="E12" s="243"/>
      <c r="F12" s="243"/>
      <c r="G12" s="243"/>
      <c r="H12" s="243"/>
      <c r="I12" s="243"/>
      <c r="J12" s="150"/>
    </row>
    <row r="13" spans="1:14" ht="29.25" customHeight="1" x14ac:dyDescent="0.25">
      <c r="A13" s="239" t="s">
        <v>291</v>
      </c>
      <c r="B13" s="239"/>
      <c r="C13" s="239"/>
      <c r="D13" s="239"/>
      <c r="E13" s="239"/>
      <c r="F13" s="239"/>
      <c r="G13" s="239"/>
      <c r="H13" s="239"/>
      <c r="I13" s="239"/>
      <c r="J13" s="239"/>
      <c r="K13" s="30"/>
      <c r="L13" s="30"/>
    </row>
    <row r="38" spans="1:10" x14ac:dyDescent="0.25">
      <c r="A38" s="242" t="s">
        <v>301</v>
      </c>
      <c r="B38" s="242"/>
      <c r="C38" s="242"/>
      <c r="D38" s="242"/>
      <c r="E38" s="242"/>
      <c r="F38" s="242"/>
      <c r="G38" s="242"/>
      <c r="H38" s="242"/>
      <c r="I38" s="242"/>
      <c r="J38" s="242"/>
    </row>
    <row r="39" spans="1:10" x14ac:dyDescent="0.25">
      <c r="A39" s="242" t="s">
        <v>299</v>
      </c>
      <c r="B39" s="242"/>
      <c r="C39" s="242"/>
      <c r="D39" s="242"/>
      <c r="E39" s="242"/>
      <c r="F39" s="242"/>
      <c r="G39" s="242"/>
      <c r="H39" s="242"/>
      <c r="I39" s="242"/>
      <c r="J39" s="242"/>
    </row>
    <row r="40" spans="1:10" x14ac:dyDescent="0.25">
      <c r="A40" s="242" t="s">
        <v>300</v>
      </c>
      <c r="B40" s="242"/>
      <c r="C40" s="242"/>
      <c r="D40" s="242"/>
      <c r="E40" s="242"/>
      <c r="F40" s="242"/>
      <c r="G40" s="242"/>
      <c r="H40" s="242"/>
      <c r="I40" s="242"/>
      <c r="J40" s="242"/>
    </row>
  </sheetData>
  <mergeCells count="6">
    <mergeCell ref="A40:J40"/>
    <mergeCell ref="A13:J13"/>
    <mergeCell ref="A12:I12"/>
    <mergeCell ref="A10:B10"/>
    <mergeCell ref="A38:J38"/>
    <mergeCell ref="A39:J39"/>
  </mergeCells>
  <phoneticPr fontId="19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9BA25-803C-41C6-B0E8-4A9E8798C756}">
  <dimension ref="A1:J20"/>
  <sheetViews>
    <sheetView showGridLines="0" zoomScale="90" zoomScaleNormal="90" workbookViewId="0">
      <selection activeCell="A19" sqref="A19:G20"/>
    </sheetView>
  </sheetViews>
  <sheetFormatPr baseColWidth="10" defaultRowHeight="15" x14ac:dyDescent="0.25"/>
  <cols>
    <col min="1" max="1" width="31.28515625" style="1" customWidth="1"/>
    <col min="2" max="3" width="11.140625" style="1" customWidth="1"/>
    <col min="4" max="4" width="11.140625" style="47" customWidth="1"/>
    <col min="5" max="6" width="11.140625" style="48" customWidth="1"/>
    <col min="7" max="7" width="11.140625" style="148" customWidth="1"/>
    <col min="8" max="16384" width="11.42578125" style="1"/>
  </cols>
  <sheetData>
    <row r="1" spans="1:10" ht="38.25" customHeight="1" x14ac:dyDescent="0.25">
      <c r="A1" s="246" t="s">
        <v>294</v>
      </c>
      <c r="B1" s="247"/>
      <c r="C1" s="247"/>
      <c r="D1" s="246"/>
      <c r="E1" s="246"/>
      <c r="F1" s="246"/>
      <c r="G1" s="246"/>
    </row>
    <row r="2" spans="1:10" ht="25.5" x14ac:dyDescent="0.25">
      <c r="A2" s="138" t="s">
        <v>1</v>
      </c>
      <c r="B2" s="171" t="s">
        <v>260</v>
      </c>
      <c r="C2" s="169" t="s">
        <v>263</v>
      </c>
      <c r="D2" s="139" t="s">
        <v>254</v>
      </c>
      <c r="E2" s="170" t="s">
        <v>111</v>
      </c>
      <c r="F2" s="139" t="s">
        <v>255</v>
      </c>
      <c r="G2" s="140" t="s">
        <v>256</v>
      </c>
    </row>
    <row r="3" spans="1:10" ht="16.5" customHeight="1" x14ac:dyDescent="0.25">
      <c r="A3" s="136" t="s">
        <v>261</v>
      </c>
      <c r="B3" s="137"/>
      <c r="C3" s="159"/>
      <c r="D3" s="137"/>
      <c r="E3" s="137"/>
      <c r="F3" s="137"/>
      <c r="G3" s="144"/>
    </row>
    <row r="4" spans="1:10" ht="16.5" customHeight="1" x14ac:dyDescent="0.25">
      <c r="A4" s="122" t="s">
        <v>3</v>
      </c>
      <c r="B4" s="125">
        <v>64.636599574250695</v>
      </c>
      <c r="C4" s="161">
        <v>4.1865245756807883E-2</v>
      </c>
      <c r="D4" s="127">
        <v>56.923999999999999</v>
      </c>
      <c r="E4" s="125">
        <v>64.165918877692505</v>
      </c>
      <c r="F4" s="127">
        <v>72.400000000000006</v>
      </c>
      <c r="G4" s="120">
        <v>1.2718712669524299</v>
      </c>
      <c r="H4"/>
      <c r="I4"/>
      <c r="J4" s="152"/>
    </row>
    <row r="5" spans="1:10" s="13" customFormat="1" ht="16.5" customHeight="1" x14ac:dyDescent="0.25">
      <c r="A5" s="123" t="s">
        <v>100</v>
      </c>
      <c r="B5" s="129">
        <v>65.425105622392493</v>
      </c>
      <c r="C5" s="166">
        <v>4.3015640275525284E-2</v>
      </c>
      <c r="D5" s="128">
        <v>57.822948586634297</v>
      </c>
      <c r="E5" s="129">
        <v>64.84</v>
      </c>
      <c r="F5" s="128">
        <v>73.119717593270906</v>
      </c>
      <c r="G5" s="126">
        <v>1.2645449493762499</v>
      </c>
    </row>
    <row r="6" spans="1:10" s="13" customFormat="1" ht="16.5" customHeight="1" x14ac:dyDescent="0.25">
      <c r="A6" s="123" t="s">
        <v>216</v>
      </c>
      <c r="B6" s="129">
        <v>63.805548297552697</v>
      </c>
      <c r="C6" s="166">
        <v>3.9139028802206988E-2</v>
      </c>
      <c r="D6" s="128">
        <v>56.386000000000003</v>
      </c>
      <c r="E6" s="129">
        <v>63.53</v>
      </c>
      <c r="F6" s="128">
        <v>71.384</v>
      </c>
      <c r="G6" s="126">
        <v>1.2659880112084601</v>
      </c>
    </row>
    <row r="7" spans="1:10" s="13" customFormat="1" ht="16.5" customHeight="1" x14ac:dyDescent="0.25">
      <c r="A7" s="123" t="s">
        <v>101</v>
      </c>
      <c r="B7" s="129">
        <v>64.993795848820895</v>
      </c>
      <c r="C7" s="166">
        <v>4.5699718147879716E-2</v>
      </c>
      <c r="D7" s="128">
        <v>56.244</v>
      </c>
      <c r="E7" s="129">
        <v>64.239999999999995</v>
      </c>
      <c r="F7" s="128">
        <v>72.766074151117706</v>
      </c>
      <c r="G7" s="126">
        <v>1.2937570967768599</v>
      </c>
    </row>
    <row r="8" spans="1:10" ht="16.5" customHeight="1" x14ac:dyDescent="0.25">
      <c r="A8" s="122" t="s">
        <v>2</v>
      </c>
      <c r="B8" s="125">
        <v>68.629863604697405</v>
      </c>
      <c r="C8" s="161">
        <v>3.6674353242433316E-2</v>
      </c>
      <c r="D8" s="127">
        <v>59.488</v>
      </c>
      <c r="E8" s="125">
        <v>67.16</v>
      </c>
      <c r="F8" s="127">
        <v>78.802560437168495</v>
      </c>
      <c r="G8" s="120">
        <v>1.32467994279802</v>
      </c>
    </row>
    <row r="9" spans="1:10" ht="16.5" customHeight="1" x14ac:dyDescent="0.25">
      <c r="A9" s="133" t="s">
        <v>98</v>
      </c>
      <c r="B9" s="135">
        <v>65.431999085397607</v>
      </c>
      <c r="C9" s="162">
        <v>2.1484782137508169E-2</v>
      </c>
      <c r="D9" s="134">
        <v>56.683999999999997</v>
      </c>
      <c r="E9" s="135">
        <v>62.96</v>
      </c>
      <c r="F9" s="134">
        <v>78.117999999999995</v>
      </c>
      <c r="G9" s="145">
        <v>1.3781313951026799</v>
      </c>
    </row>
    <row r="10" spans="1:10" ht="16.5" customHeight="1" x14ac:dyDescent="0.25">
      <c r="A10" s="165" t="s">
        <v>114</v>
      </c>
      <c r="B10" s="132">
        <v>66.0009314691616</v>
      </c>
      <c r="C10" s="167">
        <v>3.7825512208035997E-2</v>
      </c>
      <c r="D10" s="131">
        <v>57.531999999999996</v>
      </c>
      <c r="E10" s="132">
        <v>65.16</v>
      </c>
      <c r="F10" s="131">
        <v>75.858000000000004</v>
      </c>
      <c r="G10" s="146">
        <v>1.31853577139679</v>
      </c>
    </row>
    <row r="11" spans="1:10" ht="16.5" customHeight="1" x14ac:dyDescent="0.25">
      <c r="A11" s="136" t="s">
        <v>262</v>
      </c>
      <c r="B11" s="137"/>
      <c r="C11" s="160"/>
      <c r="D11" s="137"/>
      <c r="E11" s="137"/>
      <c r="F11" s="137"/>
      <c r="G11" s="144"/>
    </row>
    <row r="12" spans="1:10" ht="16.5" customHeight="1" x14ac:dyDescent="0.25">
      <c r="A12" s="122" t="s">
        <v>3</v>
      </c>
      <c r="B12" s="125">
        <v>69.455450951621103</v>
      </c>
      <c r="C12" s="161">
        <v>5.4625457240690165E-2</v>
      </c>
      <c r="D12" s="127">
        <v>60.012</v>
      </c>
      <c r="E12" s="125">
        <v>69</v>
      </c>
      <c r="F12" s="127">
        <v>79.33</v>
      </c>
      <c r="G12" s="120">
        <v>1.3219022862094201</v>
      </c>
    </row>
    <row r="13" spans="1:10" ht="16.5" customHeight="1" x14ac:dyDescent="0.25">
      <c r="A13" s="123" t="s">
        <v>100</v>
      </c>
      <c r="B13" s="125">
        <v>70.678455100392</v>
      </c>
      <c r="C13" s="161">
        <v>3.6826394536622474E-2</v>
      </c>
      <c r="D13" s="127">
        <v>63.173999999999999</v>
      </c>
      <c r="E13" s="125">
        <v>71.28</v>
      </c>
      <c r="F13" s="127">
        <v>77.234052886713997</v>
      </c>
      <c r="G13" s="120">
        <v>1.22256075104812</v>
      </c>
    </row>
    <row r="14" spans="1:10" ht="16.5" customHeight="1" x14ac:dyDescent="0.25">
      <c r="A14" s="123" t="s">
        <v>216</v>
      </c>
      <c r="B14" s="125">
        <v>66.715410327709705</v>
      </c>
      <c r="C14" s="161">
        <v>6.4149764265838599E-2</v>
      </c>
      <c r="D14" s="127">
        <v>56.444000000000003</v>
      </c>
      <c r="E14" s="125">
        <v>62.055</v>
      </c>
      <c r="F14" s="127">
        <v>77.307719110378898</v>
      </c>
      <c r="G14" s="120">
        <v>1.3696357294022199</v>
      </c>
    </row>
    <row r="15" spans="1:10" ht="16.5" customHeight="1" x14ac:dyDescent="0.25">
      <c r="A15" s="123" t="s">
        <v>101</v>
      </c>
      <c r="B15" s="125">
        <v>69.574314875860495</v>
      </c>
      <c r="C15" s="161">
        <v>6.7118557237325696E-2</v>
      </c>
      <c r="D15" s="127">
        <v>60.018000000000001</v>
      </c>
      <c r="E15" s="125">
        <v>67.887187378414097</v>
      </c>
      <c r="F15" s="127">
        <v>85.231999999999999</v>
      </c>
      <c r="G15" s="120">
        <v>1.4201073011429901</v>
      </c>
    </row>
    <row r="16" spans="1:10" ht="16.5" customHeight="1" x14ac:dyDescent="0.25">
      <c r="A16" s="122" t="s">
        <v>2</v>
      </c>
      <c r="B16" s="125">
        <v>81.583167561367802</v>
      </c>
      <c r="C16" s="161">
        <v>5.4484544413523281E-2</v>
      </c>
      <c r="D16" s="127">
        <v>64.209999999999994</v>
      </c>
      <c r="E16" s="125">
        <v>78.06</v>
      </c>
      <c r="F16" s="127">
        <v>99</v>
      </c>
      <c r="G16" s="120">
        <v>1.54181591652391</v>
      </c>
    </row>
    <row r="17" spans="1:7" ht="16.5" customHeight="1" x14ac:dyDescent="0.25">
      <c r="A17" s="133" t="s">
        <v>98</v>
      </c>
      <c r="B17" s="135">
        <v>105.503620993808</v>
      </c>
      <c r="C17" s="162">
        <v>4.0724014399334103E-2</v>
      </c>
      <c r="D17" s="134">
        <v>81</v>
      </c>
      <c r="E17" s="135">
        <v>100.1</v>
      </c>
      <c r="F17" s="134">
        <v>130</v>
      </c>
      <c r="G17" s="145">
        <v>1.6049382716049401</v>
      </c>
    </row>
    <row r="18" spans="1:7" x14ac:dyDescent="0.25">
      <c r="A18" s="142" t="s">
        <v>114</v>
      </c>
      <c r="B18" s="143">
        <v>98.247419134548807</v>
      </c>
      <c r="C18" s="163">
        <v>4.4054796520674962E-2</v>
      </c>
      <c r="D18" s="121">
        <v>69.580930330079696</v>
      </c>
      <c r="E18" s="143">
        <v>94.5</v>
      </c>
      <c r="F18" s="121">
        <v>124</v>
      </c>
      <c r="G18" s="147">
        <v>1.7820974714158899</v>
      </c>
    </row>
    <row r="19" spans="1:7" x14ac:dyDescent="0.25">
      <c r="A19" s="248" t="s">
        <v>297</v>
      </c>
      <c r="B19" s="248"/>
      <c r="C19" s="248"/>
      <c r="D19" s="248"/>
      <c r="E19" s="248"/>
      <c r="F19" s="248"/>
      <c r="G19" s="248"/>
    </row>
    <row r="20" spans="1:7" x14ac:dyDescent="0.25">
      <c r="A20" s="249" t="s">
        <v>298</v>
      </c>
      <c r="B20" s="249"/>
      <c r="C20" s="249"/>
      <c r="D20" s="249"/>
      <c r="E20" s="249"/>
      <c r="F20" s="249"/>
      <c r="G20" s="249"/>
    </row>
  </sheetData>
  <mergeCells count="3">
    <mergeCell ref="A1:G1"/>
    <mergeCell ref="A19:G19"/>
    <mergeCell ref="A20:G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A7306-A22A-4A57-98D5-2D23709402E9}">
  <dimension ref="A1:BB28"/>
  <sheetViews>
    <sheetView showGridLines="0" zoomScale="95" zoomScaleNormal="95" workbookViewId="0">
      <selection activeCell="A27" sqref="A27:XFD28"/>
    </sheetView>
  </sheetViews>
  <sheetFormatPr baseColWidth="10" defaultRowHeight="12.75" x14ac:dyDescent="0.2"/>
  <cols>
    <col min="1" max="1" width="34.7109375" style="28" customWidth="1"/>
    <col min="2" max="2" width="10.28515625" style="90" bestFit="1" customWidth="1"/>
    <col min="3" max="3" width="11.7109375" style="90" customWidth="1"/>
    <col min="4" max="4" width="8.140625" style="118" bestFit="1" customWidth="1"/>
    <col min="5" max="5" width="8.42578125" style="119" bestFit="1" customWidth="1"/>
    <col min="6" max="6" width="9.42578125" style="118" bestFit="1" customWidth="1"/>
    <col min="7" max="7" width="9.85546875" style="117" bestFit="1" customWidth="1"/>
    <col min="8" max="211" width="11.42578125" style="28"/>
    <col min="212" max="212" width="11.85546875" style="28" customWidth="1"/>
    <col min="213" max="213" width="9.5703125" style="28" bestFit="1" customWidth="1"/>
    <col min="214" max="217" width="10.5703125" style="28" customWidth="1"/>
    <col min="218" max="467" width="11.42578125" style="28"/>
    <col min="468" max="468" width="11.85546875" style="28" customWidth="1"/>
    <col min="469" max="469" width="9.5703125" style="28" bestFit="1" customWidth="1"/>
    <col min="470" max="473" width="10.5703125" style="28" customWidth="1"/>
    <col min="474" max="723" width="11.42578125" style="28"/>
    <col min="724" max="724" width="11.85546875" style="28" customWidth="1"/>
    <col min="725" max="725" width="9.5703125" style="28" bestFit="1" customWidth="1"/>
    <col min="726" max="729" width="10.5703125" style="28" customWidth="1"/>
    <col min="730" max="979" width="11.42578125" style="28"/>
    <col min="980" max="980" width="11.85546875" style="28" customWidth="1"/>
    <col min="981" max="981" width="9.5703125" style="28" bestFit="1" customWidth="1"/>
    <col min="982" max="985" width="10.5703125" style="28" customWidth="1"/>
    <col min="986" max="1235" width="11.42578125" style="28"/>
    <col min="1236" max="1236" width="11.85546875" style="28" customWidth="1"/>
    <col min="1237" max="1237" width="9.5703125" style="28" bestFit="1" customWidth="1"/>
    <col min="1238" max="1241" width="10.5703125" style="28" customWidth="1"/>
    <col min="1242" max="1491" width="11.42578125" style="28"/>
    <col min="1492" max="1492" width="11.85546875" style="28" customWidth="1"/>
    <col min="1493" max="1493" width="9.5703125" style="28" bestFit="1" customWidth="1"/>
    <col min="1494" max="1497" width="10.5703125" style="28" customWidth="1"/>
    <col min="1498" max="1747" width="11.42578125" style="28"/>
    <col min="1748" max="1748" width="11.85546875" style="28" customWidth="1"/>
    <col min="1749" max="1749" width="9.5703125" style="28" bestFit="1" customWidth="1"/>
    <col min="1750" max="1753" width="10.5703125" style="28" customWidth="1"/>
    <col min="1754" max="2003" width="11.42578125" style="28"/>
    <col min="2004" max="2004" width="11.85546875" style="28" customWidth="1"/>
    <col min="2005" max="2005" width="9.5703125" style="28" bestFit="1" customWidth="1"/>
    <col min="2006" max="2009" width="10.5703125" style="28" customWidth="1"/>
    <col min="2010" max="2259" width="11.42578125" style="28"/>
    <col min="2260" max="2260" width="11.85546875" style="28" customWidth="1"/>
    <col min="2261" max="2261" width="9.5703125" style="28" bestFit="1" customWidth="1"/>
    <col min="2262" max="2265" width="10.5703125" style="28" customWidth="1"/>
    <col min="2266" max="2515" width="11.42578125" style="28"/>
    <col min="2516" max="2516" width="11.85546875" style="28" customWidth="1"/>
    <col min="2517" max="2517" width="9.5703125" style="28" bestFit="1" customWidth="1"/>
    <col min="2518" max="2521" width="10.5703125" style="28" customWidth="1"/>
    <col min="2522" max="2771" width="11.42578125" style="28"/>
    <col min="2772" max="2772" width="11.85546875" style="28" customWidth="1"/>
    <col min="2773" max="2773" width="9.5703125" style="28" bestFit="1" customWidth="1"/>
    <col min="2774" max="2777" width="10.5703125" style="28" customWidth="1"/>
    <col min="2778" max="3027" width="11.42578125" style="28"/>
    <col min="3028" max="3028" width="11.85546875" style="28" customWidth="1"/>
    <col min="3029" max="3029" width="9.5703125" style="28" bestFit="1" customWidth="1"/>
    <col min="3030" max="3033" width="10.5703125" style="28" customWidth="1"/>
    <col min="3034" max="3283" width="11.42578125" style="28"/>
    <col min="3284" max="3284" width="11.85546875" style="28" customWidth="1"/>
    <col min="3285" max="3285" width="9.5703125" style="28" bestFit="1" customWidth="1"/>
    <col min="3286" max="3289" width="10.5703125" style="28" customWidth="1"/>
    <col min="3290" max="3539" width="11.42578125" style="28"/>
    <col min="3540" max="3540" width="11.85546875" style="28" customWidth="1"/>
    <col min="3541" max="3541" width="9.5703125" style="28" bestFit="1" customWidth="1"/>
    <col min="3542" max="3545" width="10.5703125" style="28" customWidth="1"/>
    <col min="3546" max="3795" width="11.42578125" style="28"/>
    <col min="3796" max="3796" width="11.85546875" style="28" customWidth="1"/>
    <col min="3797" max="3797" width="9.5703125" style="28" bestFit="1" customWidth="1"/>
    <col min="3798" max="3801" width="10.5703125" style="28" customWidth="1"/>
    <col min="3802" max="4051" width="11.42578125" style="28"/>
    <col min="4052" max="4052" width="11.85546875" style="28" customWidth="1"/>
    <col min="4053" max="4053" width="9.5703125" style="28" bestFit="1" customWidth="1"/>
    <col min="4054" max="4057" width="10.5703125" style="28" customWidth="1"/>
    <col min="4058" max="4307" width="11.42578125" style="28"/>
    <col min="4308" max="4308" width="11.85546875" style="28" customWidth="1"/>
    <col min="4309" max="4309" width="9.5703125" style="28" bestFit="1" customWidth="1"/>
    <col min="4310" max="4313" width="10.5703125" style="28" customWidth="1"/>
    <col min="4314" max="4563" width="11.42578125" style="28"/>
    <col min="4564" max="4564" width="11.85546875" style="28" customWidth="1"/>
    <col min="4565" max="4565" width="9.5703125" style="28" bestFit="1" customWidth="1"/>
    <col min="4566" max="4569" width="10.5703125" style="28" customWidth="1"/>
    <col min="4570" max="4819" width="11.42578125" style="28"/>
    <col min="4820" max="4820" width="11.85546875" style="28" customWidth="1"/>
    <col min="4821" max="4821" width="9.5703125" style="28" bestFit="1" customWidth="1"/>
    <col min="4822" max="4825" width="10.5703125" style="28" customWidth="1"/>
    <col min="4826" max="5075" width="11.42578125" style="28"/>
    <col min="5076" max="5076" width="11.85546875" style="28" customWidth="1"/>
    <col min="5077" max="5077" width="9.5703125" style="28" bestFit="1" customWidth="1"/>
    <col min="5078" max="5081" width="10.5703125" style="28" customWidth="1"/>
    <col min="5082" max="5331" width="11.42578125" style="28"/>
    <col min="5332" max="5332" width="11.85546875" style="28" customWidth="1"/>
    <col min="5333" max="5333" width="9.5703125" style="28" bestFit="1" customWidth="1"/>
    <col min="5334" max="5337" width="10.5703125" style="28" customWidth="1"/>
    <col min="5338" max="5587" width="11.42578125" style="28"/>
    <col min="5588" max="5588" width="11.85546875" style="28" customWidth="1"/>
    <col min="5589" max="5589" width="9.5703125" style="28" bestFit="1" customWidth="1"/>
    <col min="5590" max="5593" width="10.5703125" style="28" customWidth="1"/>
    <col min="5594" max="5843" width="11.42578125" style="28"/>
    <col min="5844" max="5844" width="11.85546875" style="28" customWidth="1"/>
    <col min="5845" max="5845" width="9.5703125" style="28" bestFit="1" customWidth="1"/>
    <col min="5846" max="5849" width="10.5703125" style="28" customWidth="1"/>
    <col min="5850" max="6099" width="11.42578125" style="28"/>
    <col min="6100" max="6100" width="11.85546875" style="28" customWidth="1"/>
    <col min="6101" max="6101" width="9.5703125" style="28" bestFit="1" customWidth="1"/>
    <col min="6102" max="6105" width="10.5703125" style="28" customWidth="1"/>
    <col min="6106" max="6355" width="11.42578125" style="28"/>
    <col min="6356" max="6356" width="11.85546875" style="28" customWidth="1"/>
    <col min="6357" max="6357" width="9.5703125" style="28" bestFit="1" customWidth="1"/>
    <col min="6358" max="6361" width="10.5703125" style="28" customWidth="1"/>
    <col min="6362" max="6611" width="11.42578125" style="28"/>
    <col min="6612" max="6612" width="11.85546875" style="28" customWidth="1"/>
    <col min="6613" max="6613" width="9.5703125" style="28" bestFit="1" customWidth="1"/>
    <col min="6614" max="6617" width="10.5703125" style="28" customWidth="1"/>
    <col min="6618" max="6867" width="11.42578125" style="28"/>
    <col min="6868" max="6868" width="11.85546875" style="28" customWidth="1"/>
    <col min="6869" max="6869" width="9.5703125" style="28" bestFit="1" customWidth="1"/>
    <col min="6870" max="6873" width="10.5703125" style="28" customWidth="1"/>
    <col min="6874" max="7123" width="11.42578125" style="28"/>
    <col min="7124" max="7124" width="11.85546875" style="28" customWidth="1"/>
    <col min="7125" max="7125" width="9.5703125" style="28" bestFit="1" customWidth="1"/>
    <col min="7126" max="7129" width="10.5703125" style="28" customWidth="1"/>
    <col min="7130" max="7379" width="11.42578125" style="28"/>
    <col min="7380" max="7380" width="11.85546875" style="28" customWidth="1"/>
    <col min="7381" max="7381" width="9.5703125" style="28" bestFit="1" customWidth="1"/>
    <col min="7382" max="7385" width="10.5703125" style="28" customWidth="1"/>
    <col min="7386" max="7635" width="11.42578125" style="28"/>
    <col min="7636" max="7636" width="11.85546875" style="28" customWidth="1"/>
    <col min="7637" max="7637" width="9.5703125" style="28" bestFit="1" customWidth="1"/>
    <col min="7638" max="7641" width="10.5703125" style="28" customWidth="1"/>
    <col min="7642" max="7891" width="11.42578125" style="28"/>
    <col min="7892" max="7892" width="11.85546875" style="28" customWidth="1"/>
    <col min="7893" max="7893" width="9.5703125" style="28" bestFit="1" customWidth="1"/>
    <col min="7894" max="7897" width="10.5703125" style="28" customWidth="1"/>
    <col min="7898" max="8147" width="11.42578125" style="28"/>
    <col min="8148" max="8148" width="11.85546875" style="28" customWidth="1"/>
    <col min="8149" max="8149" width="9.5703125" style="28" bestFit="1" customWidth="1"/>
    <col min="8150" max="8153" width="10.5703125" style="28" customWidth="1"/>
    <col min="8154" max="8403" width="11.42578125" style="28"/>
    <col min="8404" max="8404" width="11.85546875" style="28" customWidth="1"/>
    <col min="8405" max="8405" width="9.5703125" style="28" bestFit="1" customWidth="1"/>
    <col min="8406" max="8409" width="10.5703125" style="28" customWidth="1"/>
    <col min="8410" max="8659" width="11.42578125" style="28"/>
    <col min="8660" max="8660" width="11.85546875" style="28" customWidth="1"/>
    <col min="8661" max="8661" width="9.5703125" style="28" bestFit="1" customWidth="1"/>
    <col min="8662" max="8665" width="10.5703125" style="28" customWidth="1"/>
    <col min="8666" max="8915" width="11.42578125" style="28"/>
    <col min="8916" max="8916" width="11.85546875" style="28" customWidth="1"/>
    <col min="8917" max="8917" width="9.5703125" style="28" bestFit="1" customWidth="1"/>
    <col min="8918" max="8921" width="10.5703125" style="28" customWidth="1"/>
    <col min="8922" max="9171" width="11.42578125" style="28"/>
    <col min="9172" max="9172" width="11.85546875" style="28" customWidth="1"/>
    <col min="9173" max="9173" width="9.5703125" style="28" bestFit="1" customWidth="1"/>
    <col min="9174" max="9177" width="10.5703125" style="28" customWidth="1"/>
    <col min="9178" max="9427" width="11.42578125" style="28"/>
    <col min="9428" max="9428" width="11.85546875" style="28" customWidth="1"/>
    <col min="9429" max="9429" width="9.5703125" style="28" bestFit="1" customWidth="1"/>
    <col min="9430" max="9433" width="10.5703125" style="28" customWidth="1"/>
    <col min="9434" max="9683" width="11.42578125" style="28"/>
    <col min="9684" max="9684" width="11.85546875" style="28" customWidth="1"/>
    <col min="9685" max="9685" width="9.5703125" style="28" bestFit="1" customWidth="1"/>
    <col min="9686" max="9689" width="10.5703125" style="28" customWidth="1"/>
    <col min="9690" max="9939" width="11.42578125" style="28"/>
    <col min="9940" max="9940" width="11.85546875" style="28" customWidth="1"/>
    <col min="9941" max="9941" width="9.5703125" style="28" bestFit="1" customWidth="1"/>
    <col min="9942" max="9945" width="10.5703125" style="28" customWidth="1"/>
    <col min="9946" max="10195" width="11.42578125" style="28"/>
    <col min="10196" max="10196" width="11.85546875" style="28" customWidth="1"/>
    <col min="10197" max="10197" width="9.5703125" style="28" bestFit="1" customWidth="1"/>
    <col min="10198" max="10201" width="10.5703125" style="28" customWidth="1"/>
    <col min="10202" max="10451" width="11.42578125" style="28"/>
    <col min="10452" max="10452" width="11.85546875" style="28" customWidth="1"/>
    <col min="10453" max="10453" width="9.5703125" style="28" bestFit="1" customWidth="1"/>
    <col min="10454" max="10457" width="10.5703125" style="28" customWidth="1"/>
    <col min="10458" max="10707" width="11.42578125" style="28"/>
    <col min="10708" max="10708" width="11.85546875" style="28" customWidth="1"/>
    <col min="10709" max="10709" width="9.5703125" style="28" bestFit="1" customWidth="1"/>
    <col min="10710" max="10713" width="10.5703125" style="28" customWidth="1"/>
    <col min="10714" max="10963" width="11.42578125" style="28"/>
    <col min="10964" max="10964" width="11.85546875" style="28" customWidth="1"/>
    <col min="10965" max="10965" width="9.5703125" style="28" bestFit="1" customWidth="1"/>
    <col min="10966" max="10969" width="10.5703125" style="28" customWidth="1"/>
    <col min="10970" max="11219" width="11.42578125" style="28"/>
    <col min="11220" max="11220" width="11.85546875" style="28" customWidth="1"/>
    <col min="11221" max="11221" width="9.5703125" style="28" bestFit="1" customWidth="1"/>
    <col min="11222" max="11225" width="10.5703125" style="28" customWidth="1"/>
    <col min="11226" max="11475" width="11.42578125" style="28"/>
    <col min="11476" max="11476" width="11.85546875" style="28" customWidth="1"/>
    <col min="11477" max="11477" width="9.5703125" style="28" bestFit="1" customWidth="1"/>
    <col min="11478" max="11481" width="10.5703125" style="28" customWidth="1"/>
    <col min="11482" max="11731" width="11.42578125" style="28"/>
    <col min="11732" max="11732" width="11.85546875" style="28" customWidth="1"/>
    <col min="11733" max="11733" width="9.5703125" style="28" bestFit="1" customWidth="1"/>
    <col min="11734" max="11737" width="10.5703125" style="28" customWidth="1"/>
    <col min="11738" max="11987" width="11.42578125" style="28"/>
    <col min="11988" max="11988" width="11.85546875" style="28" customWidth="1"/>
    <col min="11989" max="11989" width="9.5703125" style="28" bestFit="1" customWidth="1"/>
    <col min="11990" max="11993" width="10.5703125" style="28" customWidth="1"/>
    <col min="11994" max="12243" width="11.42578125" style="28"/>
    <col min="12244" max="12244" width="11.85546875" style="28" customWidth="1"/>
    <col min="12245" max="12245" width="9.5703125" style="28" bestFit="1" customWidth="1"/>
    <col min="12246" max="12249" width="10.5703125" style="28" customWidth="1"/>
    <col min="12250" max="12499" width="11.42578125" style="28"/>
    <col min="12500" max="12500" width="11.85546875" style="28" customWidth="1"/>
    <col min="12501" max="12501" width="9.5703125" style="28" bestFit="1" customWidth="1"/>
    <col min="12502" max="12505" width="10.5703125" style="28" customWidth="1"/>
    <col min="12506" max="12755" width="11.42578125" style="28"/>
    <col min="12756" max="12756" width="11.85546875" style="28" customWidth="1"/>
    <col min="12757" max="12757" width="9.5703125" style="28" bestFit="1" customWidth="1"/>
    <col min="12758" max="12761" width="10.5703125" style="28" customWidth="1"/>
    <col min="12762" max="13011" width="11.42578125" style="28"/>
    <col min="13012" max="13012" width="11.85546875" style="28" customWidth="1"/>
    <col min="13013" max="13013" width="9.5703125" style="28" bestFit="1" customWidth="1"/>
    <col min="13014" max="13017" width="10.5703125" style="28" customWidth="1"/>
    <col min="13018" max="13267" width="11.42578125" style="28"/>
    <col min="13268" max="13268" width="11.85546875" style="28" customWidth="1"/>
    <col min="13269" max="13269" width="9.5703125" style="28" bestFit="1" customWidth="1"/>
    <col min="13270" max="13273" width="10.5703125" style="28" customWidth="1"/>
    <col min="13274" max="13523" width="11.42578125" style="28"/>
    <col min="13524" max="13524" width="11.85546875" style="28" customWidth="1"/>
    <col min="13525" max="13525" width="9.5703125" style="28" bestFit="1" customWidth="1"/>
    <col min="13526" max="13529" width="10.5703125" style="28" customWidth="1"/>
    <col min="13530" max="13779" width="11.42578125" style="28"/>
    <col min="13780" max="13780" width="11.85546875" style="28" customWidth="1"/>
    <col min="13781" max="13781" width="9.5703125" style="28" bestFit="1" customWidth="1"/>
    <col min="13782" max="13785" width="10.5703125" style="28" customWidth="1"/>
    <col min="13786" max="14035" width="11.42578125" style="28"/>
    <col min="14036" max="14036" width="11.85546875" style="28" customWidth="1"/>
    <col min="14037" max="14037" width="9.5703125" style="28" bestFit="1" customWidth="1"/>
    <col min="14038" max="14041" width="10.5703125" style="28" customWidth="1"/>
    <col min="14042" max="14291" width="11.42578125" style="28"/>
    <col min="14292" max="14292" width="11.85546875" style="28" customWidth="1"/>
    <col min="14293" max="14293" width="9.5703125" style="28" bestFit="1" customWidth="1"/>
    <col min="14294" max="14297" width="10.5703125" style="28" customWidth="1"/>
    <col min="14298" max="14547" width="11.42578125" style="28"/>
    <col min="14548" max="14548" width="11.85546875" style="28" customWidth="1"/>
    <col min="14549" max="14549" width="9.5703125" style="28" bestFit="1" customWidth="1"/>
    <col min="14550" max="14553" width="10.5703125" style="28" customWidth="1"/>
    <col min="14554" max="14803" width="11.42578125" style="28"/>
    <col min="14804" max="14804" width="11.85546875" style="28" customWidth="1"/>
    <col min="14805" max="14805" width="9.5703125" style="28" bestFit="1" customWidth="1"/>
    <col min="14806" max="14809" width="10.5703125" style="28" customWidth="1"/>
    <col min="14810" max="15059" width="11.42578125" style="28"/>
    <col min="15060" max="15060" width="11.85546875" style="28" customWidth="1"/>
    <col min="15061" max="15061" width="9.5703125" style="28" bestFit="1" customWidth="1"/>
    <col min="15062" max="15065" width="10.5703125" style="28" customWidth="1"/>
    <col min="15066" max="15315" width="11.42578125" style="28"/>
    <col min="15316" max="15316" width="11.85546875" style="28" customWidth="1"/>
    <col min="15317" max="15317" width="9.5703125" style="28" bestFit="1" customWidth="1"/>
    <col min="15318" max="15321" width="10.5703125" style="28" customWidth="1"/>
    <col min="15322" max="15571" width="11.42578125" style="28"/>
    <col min="15572" max="15572" width="11.85546875" style="28" customWidth="1"/>
    <col min="15573" max="15573" width="9.5703125" style="28" bestFit="1" customWidth="1"/>
    <col min="15574" max="15577" width="10.5703125" style="28" customWidth="1"/>
    <col min="15578" max="15827" width="11.42578125" style="28"/>
    <col min="15828" max="15828" width="11.85546875" style="28" customWidth="1"/>
    <col min="15829" max="15829" width="9.5703125" style="28" bestFit="1" customWidth="1"/>
    <col min="15830" max="15833" width="10.5703125" style="28" customWidth="1"/>
    <col min="15834" max="16083" width="11.42578125" style="28"/>
    <col min="16084" max="16084" width="11.85546875" style="28" customWidth="1"/>
    <col min="16085" max="16085" width="9.5703125" style="28" bestFit="1" customWidth="1"/>
    <col min="16086" max="16089" width="10.5703125" style="28" customWidth="1"/>
    <col min="16090" max="16384" width="11.42578125" style="28"/>
  </cols>
  <sheetData>
    <row r="1" spans="1:7" ht="30" customHeight="1" x14ac:dyDescent="0.2">
      <c r="A1" s="246" t="s">
        <v>296</v>
      </c>
      <c r="B1" s="246"/>
      <c r="C1" s="246"/>
      <c r="D1" s="246"/>
      <c r="E1" s="246"/>
      <c r="F1" s="246"/>
      <c r="G1" s="246"/>
    </row>
    <row r="2" spans="1:7" ht="38.25" x14ac:dyDescent="0.2">
      <c r="A2" s="138" t="s">
        <v>1</v>
      </c>
      <c r="B2" s="168" t="s">
        <v>260</v>
      </c>
      <c r="C2" s="168" t="s">
        <v>319</v>
      </c>
      <c r="D2" s="139" t="s">
        <v>254</v>
      </c>
      <c r="E2" s="170" t="s">
        <v>111</v>
      </c>
      <c r="F2" s="139" t="s">
        <v>255</v>
      </c>
      <c r="G2" s="140" t="s">
        <v>256</v>
      </c>
    </row>
    <row r="3" spans="1:7" ht="15" customHeight="1" x14ac:dyDescent="0.2">
      <c r="A3" s="136" t="s">
        <v>257</v>
      </c>
      <c r="B3" s="158"/>
      <c r="C3" s="160"/>
      <c r="D3" s="137"/>
      <c r="E3" s="137"/>
      <c r="F3" s="137"/>
      <c r="G3" s="144"/>
    </row>
    <row r="4" spans="1:7" ht="15" customHeight="1" x14ac:dyDescent="0.2">
      <c r="A4" s="122" t="s">
        <v>3</v>
      </c>
      <c r="B4" s="155">
        <v>22.915898194106799</v>
      </c>
      <c r="C4" s="161">
        <v>1.7232021056091416E-2</v>
      </c>
      <c r="D4" s="127">
        <v>20.55</v>
      </c>
      <c r="E4" s="125">
        <v>22.55</v>
      </c>
      <c r="F4" s="127">
        <v>25.75</v>
      </c>
      <c r="G4" s="120">
        <v>1.25304136253041</v>
      </c>
    </row>
    <row r="5" spans="1:7" ht="15" customHeight="1" x14ac:dyDescent="0.2">
      <c r="A5" s="123" t="s">
        <v>100</v>
      </c>
      <c r="B5" s="156">
        <v>22.542732781300298</v>
      </c>
      <c r="C5" s="166">
        <v>1.6399075611971691E-2</v>
      </c>
      <c r="D5" s="128">
        <v>20.32</v>
      </c>
      <c r="E5" s="129">
        <v>22.329840330474799</v>
      </c>
      <c r="F5" s="128">
        <v>25.292000000000002</v>
      </c>
      <c r="G5" s="126">
        <v>1.2446850393700799</v>
      </c>
    </row>
    <row r="6" spans="1:7" ht="15" customHeight="1" x14ac:dyDescent="0.2">
      <c r="A6" s="123" t="s">
        <v>216</v>
      </c>
      <c r="B6" s="156">
        <v>23.228547123492199</v>
      </c>
      <c r="C6" s="166">
        <v>1.9980562535310376E-2</v>
      </c>
      <c r="D6" s="128">
        <v>20.792999999999999</v>
      </c>
      <c r="E6" s="129">
        <v>22.757309131472901</v>
      </c>
      <c r="F6" s="128">
        <v>26.24</v>
      </c>
      <c r="G6" s="126">
        <v>1.26196316067907</v>
      </c>
    </row>
    <row r="7" spans="1:7" ht="15" customHeight="1" x14ac:dyDescent="0.2">
      <c r="A7" s="123" t="s">
        <v>101</v>
      </c>
      <c r="B7" s="156">
        <v>22.941019352975399</v>
      </c>
      <c r="C7" s="166">
        <v>1.2525569465240466E-2</v>
      </c>
      <c r="D7" s="128">
        <v>20.8381455398432</v>
      </c>
      <c r="E7" s="129">
        <v>22.71</v>
      </c>
      <c r="F7" s="128">
        <v>25.631683612533902</v>
      </c>
      <c r="G7" s="126">
        <v>1.2300366922538899</v>
      </c>
    </row>
    <row r="8" spans="1:7" ht="15" customHeight="1" x14ac:dyDescent="0.2">
      <c r="A8" s="122" t="s">
        <v>2</v>
      </c>
      <c r="B8" s="155">
        <v>22.578110326271101</v>
      </c>
      <c r="C8" s="161">
        <v>1.7579381835384954E-2</v>
      </c>
      <c r="D8" s="127">
        <v>20.46</v>
      </c>
      <c r="E8" s="125">
        <v>22.35</v>
      </c>
      <c r="F8" s="127">
        <v>25.07</v>
      </c>
      <c r="G8" s="120">
        <v>1.2253176930596299</v>
      </c>
    </row>
    <row r="9" spans="1:7" ht="15" customHeight="1" x14ac:dyDescent="0.2">
      <c r="A9" s="133" t="s">
        <v>98</v>
      </c>
      <c r="B9" s="164">
        <v>22.1900703004113</v>
      </c>
      <c r="C9" s="162">
        <v>1.8593959283905056E-2</v>
      </c>
      <c r="D9" s="134">
        <v>20.059999999999999</v>
      </c>
      <c r="E9" s="135">
        <v>21.79</v>
      </c>
      <c r="F9" s="134">
        <v>24.8785396248038</v>
      </c>
      <c r="G9" s="145">
        <v>1.24020636215373</v>
      </c>
    </row>
    <row r="10" spans="1:7" ht="15" customHeight="1" x14ac:dyDescent="0.2">
      <c r="A10" s="130" t="s">
        <v>114</v>
      </c>
      <c r="B10" s="155">
        <v>22.653405524705502</v>
      </c>
      <c r="C10" s="163">
        <v>1.7600000000000001E-2</v>
      </c>
      <c r="D10" s="131">
        <v>20.32</v>
      </c>
      <c r="E10" s="132">
        <v>22.34</v>
      </c>
      <c r="F10" s="131">
        <v>25.264206457799101</v>
      </c>
      <c r="G10" s="146">
        <v>1.24331724693893</v>
      </c>
    </row>
    <row r="11" spans="1:7" ht="15" customHeight="1" x14ac:dyDescent="0.2">
      <c r="A11" s="136" t="s">
        <v>258</v>
      </c>
      <c r="B11" s="141"/>
      <c r="C11" s="173"/>
      <c r="D11" s="174"/>
      <c r="E11" s="174"/>
      <c r="F11" s="174"/>
      <c r="G11" s="175"/>
    </row>
    <row r="12" spans="1:7" ht="15" customHeight="1" x14ac:dyDescent="0.2">
      <c r="A12" s="122" t="s">
        <v>3</v>
      </c>
      <c r="B12" s="155">
        <v>14.534433970992801</v>
      </c>
      <c r="C12" s="161">
        <v>1.7353775602469024E-2</v>
      </c>
      <c r="D12" s="127">
        <v>13.035770784795799</v>
      </c>
      <c r="E12" s="125">
        <v>14.31</v>
      </c>
      <c r="F12" s="127">
        <v>16.34</v>
      </c>
      <c r="G12" s="120">
        <v>1.2534740192776399</v>
      </c>
    </row>
    <row r="13" spans="1:7" ht="15" customHeight="1" x14ac:dyDescent="0.2">
      <c r="A13" s="123" t="s">
        <v>100</v>
      </c>
      <c r="B13" s="156">
        <v>14.2776645958171</v>
      </c>
      <c r="C13" s="166">
        <v>1.6922353166371473E-2</v>
      </c>
      <c r="D13" s="127">
        <v>12.89</v>
      </c>
      <c r="E13" s="125">
        <v>14.17</v>
      </c>
      <c r="F13" s="127">
        <v>16.07</v>
      </c>
      <c r="G13" s="120">
        <v>1.2467028704422001</v>
      </c>
    </row>
    <row r="14" spans="1:7" ht="15" customHeight="1" x14ac:dyDescent="0.2">
      <c r="A14" s="123" t="s">
        <v>216</v>
      </c>
      <c r="B14" s="156">
        <v>14.758155958626499</v>
      </c>
      <c r="C14" s="166">
        <v>1.9967417942660604E-2</v>
      </c>
      <c r="D14" s="127">
        <v>13.1860326349878</v>
      </c>
      <c r="E14" s="125">
        <v>14.435</v>
      </c>
      <c r="F14" s="127">
        <v>16.68</v>
      </c>
      <c r="G14" s="120">
        <v>1.26497487619902</v>
      </c>
    </row>
    <row r="15" spans="1:7" ht="15" customHeight="1" x14ac:dyDescent="0.2">
      <c r="A15" s="123" t="s">
        <v>101</v>
      </c>
      <c r="B15" s="156">
        <v>14.5312072171261</v>
      </c>
      <c r="C15" s="166">
        <v>1.216898368959882E-2</v>
      </c>
      <c r="D15" s="127">
        <v>13.197931188198901</v>
      </c>
      <c r="E15" s="125">
        <v>14.4</v>
      </c>
      <c r="F15" s="127">
        <v>16.279178643697701</v>
      </c>
      <c r="G15" s="120">
        <v>1.2334644279895901</v>
      </c>
    </row>
    <row r="16" spans="1:7" ht="15" customHeight="1" x14ac:dyDescent="0.2">
      <c r="A16" s="122" t="s">
        <v>2</v>
      </c>
      <c r="B16" s="155">
        <v>14.314479123400201</v>
      </c>
      <c r="C16" s="161">
        <v>1.7479333103960139E-2</v>
      </c>
      <c r="D16" s="127">
        <v>12.98</v>
      </c>
      <c r="E16" s="125">
        <v>14.182553547320399</v>
      </c>
      <c r="F16" s="127">
        <v>15.92</v>
      </c>
      <c r="G16" s="120">
        <v>1.22650231124807</v>
      </c>
    </row>
    <row r="17" spans="1:54" ht="15" customHeight="1" x14ac:dyDescent="0.2">
      <c r="A17" s="133" t="s">
        <v>98</v>
      </c>
      <c r="B17" s="164">
        <v>14.0648040658917</v>
      </c>
      <c r="C17" s="162">
        <v>1.8091210630402369E-2</v>
      </c>
      <c r="D17" s="134">
        <v>12.73</v>
      </c>
      <c r="E17" s="135">
        <v>13.83</v>
      </c>
      <c r="F17" s="134">
        <v>15.78</v>
      </c>
      <c r="G17" s="145">
        <v>1.2395915161036899</v>
      </c>
    </row>
    <row r="18" spans="1:54" ht="15" customHeight="1" x14ac:dyDescent="0.2">
      <c r="A18" s="130" t="s">
        <v>114</v>
      </c>
      <c r="B18" s="157">
        <v>14.3641867813004</v>
      </c>
      <c r="C18" s="163">
        <v>1.7534578966961475E-2</v>
      </c>
      <c r="D18" s="131">
        <v>12.89</v>
      </c>
      <c r="E18" s="132">
        <v>14.18</v>
      </c>
      <c r="F18" s="131">
        <v>16.04</v>
      </c>
      <c r="G18" s="146">
        <v>1.2443754848719899</v>
      </c>
    </row>
    <row r="19" spans="1:54" ht="15" customHeight="1" x14ac:dyDescent="0.2">
      <c r="A19" s="136" t="s">
        <v>259</v>
      </c>
      <c r="B19" s="141"/>
      <c r="C19" s="173"/>
      <c r="D19" s="174"/>
      <c r="E19" s="174"/>
      <c r="F19" s="174"/>
      <c r="G19" s="175"/>
    </row>
    <row r="20" spans="1:54" ht="15" customHeight="1" x14ac:dyDescent="0.25">
      <c r="A20" s="122" t="s">
        <v>3</v>
      </c>
      <c r="B20" s="155">
        <v>6.1856770911772196</v>
      </c>
      <c r="C20" s="161">
        <v>1.7381100522569009E-2</v>
      </c>
      <c r="D20" s="127">
        <v>5.55814069175001</v>
      </c>
      <c r="E20" s="125">
        <v>6.08</v>
      </c>
      <c r="F20" s="127">
        <v>6.9289326088167602</v>
      </c>
      <c r="G20" s="120">
        <v>1.24662778311845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</row>
    <row r="21" spans="1:54" ht="15" customHeight="1" x14ac:dyDescent="0.25">
      <c r="A21" s="123" t="s">
        <v>100</v>
      </c>
      <c r="B21" s="156">
        <v>6.08512792573321</v>
      </c>
      <c r="C21" s="166">
        <v>1.5008838063433871E-2</v>
      </c>
      <c r="D21" s="127">
        <v>5.4998768488661298</v>
      </c>
      <c r="E21" s="125">
        <v>6.0177734607237197</v>
      </c>
      <c r="F21" s="127">
        <v>6.81</v>
      </c>
      <c r="G21" s="120">
        <v>1.2382095430744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</row>
    <row r="22" spans="1:54" ht="15" customHeight="1" x14ac:dyDescent="0.25">
      <c r="A22" s="123" t="s">
        <v>216</v>
      </c>
      <c r="B22" s="156">
        <v>6.2671152029796797</v>
      </c>
      <c r="C22" s="166">
        <v>1.9881506415018832E-2</v>
      </c>
      <c r="D22" s="127">
        <v>5.6</v>
      </c>
      <c r="E22" s="125">
        <v>6.1262630470603101</v>
      </c>
      <c r="F22" s="127">
        <v>7.0477974030039201</v>
      </c>
      <c r="G22" s="120">
        <v>1.25853525053642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</row>
    <row r="23" spans="1:54" ht="15" customHeight="1" x14ac:dyDescent="0.25">
      <c r="A23" s="123" t="s">
        <v>101</v>
      </c>
      <c r="B23" s="156">
        <v>6.19914152119176</v>
      </c>
      <c r="C23" s="166">
        <v>1.3319217183266261E-2</v>
      </c>
      <c r="D23" s="127">
        <v>5.65</v>
      </c>
      <c r="E23" s="125">
        <v>6.1161109210812699</v>
      </c>
      <c r="F23" s="127">
        <v>6.9059999999999997</v>
      </c>
      <c r="G23" s="120">
        <v>1.22230088495575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</row>
    <row r="24" spans="1:54" ht="15" customHeight="1" x14ac:dyDescent="0.25">
      <c r="A24" s="122" t="s">
        <v>2</v>
      </c>
      <c r="B24" s="155">
        <v>6.0983305504171597</v>
      </c>
      <c r="C24" s="161">
        <v>1.7887507928816059E-2</v>
      </c>
      <c r="D24" s="127">
        <v>5.55</v>
      </c>
      <c r="E24" s="125">
        <v>6.02</v>
      </c>
      <c r="F24" s="127">
        <v>6.75</v>
      </c>
      <c r="G24" s="120">
        <v>1.21621621621622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</row>
    <row r="25" spans="1:54" ht="15" customHeight="1" x14ac:dyDescent="0.25">
      <c r="A25" s="133" t="s">
        <v>98</v>
      </c>
      <c r="B25" s="164">
        <v>5.9783001111113698</v>
      </c>
      <c r="C25" s="162">
        <v>1.8470195305124025E-2</v>
      </c>
      <c r="D25" s="134">
        <v>5.4</v>
      </c>
      <c r="E25" s="135">
        <v>5.87</v>
      </c>
      <c r="F25" s="134">
        <v>6.68</v>
      </c>
      <c r="G25" s="145">
        <v>1.23703703703704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</row>
    <row r="26" spans="1:54" x14ac:dyDescent="0.2">
      <c r="A26" s="142" t="s">
        <v>114</v>
      </c>
      <c r="B26" s="157">
        <v>6.1133524523929603</v>
      </c>
      <c r="C26" s="163">
        <v>1.6965911622111019E-2</v>
      </c>
      <c r="D26" s="121">
        <v>5.47</v>
      </c>
      <c r="E26" s="143">
        <v>6.02</v>
      </c>
      <c r="F26" s="121">
        <v>6.79</v>
      </c>
      <c r="G26" s="147">
        <v>1.24131627056673</v>
      </c>
    </row>
    <row r="27" spans="1:54" ht="13.5" customHeight="1" x14ac:dyDescent="0.2">
      <c r="A27" s="248" t="s">
        <v>297</v>
      </c>
      <c r="B27" s="248"/>
      <c r="C27" s="248"/>
      <c r="D27" s="248"/>
      <c r="E27" s="248"/>
      <c r="F27" s="248"/>
      <c r="G27" s="248"/>
    </row>
    <row r="28" spans="1:54" x14ac:dyDescent="0.2">
      <c r="A28" s="250" t="s">
        <v>298</v>
      </c>
      <c r="B28" s="250"/>
      <c r="C28" s="250"/>
      <c r="D28" s="250"/>
      <c r="E28" s="250"/>
      <c r="F28" s="250"/>
      <c r="G28" s="250"/>
    </row>
  </sheetData>
  <mergeCells count="3">
    <mergeCell ref="A1:G1"/>
    <mergeCell ref="A27:G27"/>
    <mergeCell ref="A28:G2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3B120-97AB-472A-BEEB-2E624F4BB764}">
  <dimension ref="A1:H19"/>
  <sheetViews>
    <sheetView showGridLines="0" zoomScale="90" zoomScaleNormal="90" workbookViewId="0">
      <selection activeCell="A17" sqref="A17:G17"/>
    </sheetView>
  </sheetViews>
  <sheetFormatPr baseColWidth="10" defaultRowHeight="15" x14ac:dyDescent="0.25"/>
  <cols>
    <col min="1" max="1" width="17.42578125" style="1" customWidth="1"/>
    <col min="2" max="2" width="26.85546875" style="1" bestFit="1" customWidth="1"/>
    <col min="3" max="3" width="12.28515625" style="47" customWidth="1"/>
    <col min="4" max="4" width="12.28515625" style="219" customWidth="1"/>
    <col min="5" max="5" width="12.28515625" style="48" customWidth="1"/>
    <col min="6" max="6" width="12.28515625" style="49" customWidth="1"/>
    <col min="7" max="7" width="12.28515625" style="178" customWidth="1"/>
    <col min="8" max="16384" width="11.42578125" style="1"/>
  </cols>
  <sheetData>
    <row r="1" spans="1:8" ht="48" customHeight="1" x14ac:dyDescent="0.25">
      <c r="A1" s="252" t="s">
        <v>303</v>
      </c>
      <c r="B1" s="252"/>
      <c r="C1" s="252"/>
      <c r="D1" s="252"/>
      <c r="E1" s="252"/>
      <c r="F1" s="252"/>
      <c r="G1" s="252"/>
    </row>
    <row r="2" spans="1:8" ht="38.25" x14ac:dyDescent="0.25">
      <c r="A2" s="4" t="s">
        <v>231</v>
      </c>
      <c r="B2" s="5" t="s">
        <v>1</v>
      </c>
      <c r="C2" s="4" t="s">
        <v>284</v>
      </c>
      <c r="D2" s="216" t="s">
        <v>285</v>
      </c>
      <c r="E2" s="78" t="s">
        <v>227</v>
      </c>
      <c r="F2" s="78" t="s">
        <v>248</v>
      </c>
      <c r="G2" s="176" t="s">
        <v>263</v>
      </c>
    </row>
    <row r="3" spans="1:8" ht="24" customHeight="1" x14ac:dyDescent="0.25">
      <c r="A3" s="66" t="s">
        <v>218</v>
      </c>
      <c r="B3" s="67" t="s">
        <v>3</v>
      </c>
      <c r="C3" s="68">
        <f>C4+C5+C6</f>
        <v>277570</v>
      </c>
      <c r="D3" s="217">
        <f t="shared" ref="D3:D9" si="0">C3/(C3+C10)</f>
        <v>0.97509309351507056</v>
      </c>
      <c r="E3" s="69">
        <v>2043.6307677287</v>
      </c>
      <c r="F3" s="70">
        <v>2124.6233361682598</v>
      </c>
      <c r="G3" s="172">
        <f>(F3-E3)/E3</f>
        <v>3.9631703396976796E-2</v>
      </c>
    </row>
    <row r="4" spans="1:8" s="46" customFormat="1" ht="24" customHeight="1" x14ac:dyDescent="0.25">
      <c r="A4" s="53"/>
      <c r="B4" s="74" t="s">
        <v>100</v>
      </c>
      <c r="C4" s="75">
        <v>107060</v>
      </c>
      <c r="D4" s="217">
        <f t="shared" si="0"/>
        <v>0.99230697933079992</v>
      </c>
      <c r="E4" s="76">
        <v>2061.5621861644099</v>
      </c>
      <c r="F4" s="77">
        <v>2145.22193324604</v>
      </c>
      <c r="G4" s="172">
        <f>(F4-E4)/E4</f>
        <v>4.058075358729836E-2</v>
      </c>
    </row>
    <row r="5" spans="1:8" s="46" customFormat="1" ht="24" customHeight="1" x14ac:dyDescent="0.25">
      <c r="A5" s="53"/>
      <c r="B5" s="74" t="s">
        <v>216</v>
      </c>
      <c r="C5" s="75">
        <v>121870</v>
      </c>
      <c r="D5" s="217">
        <f t="shared" si="0"/>
        <v>0.97824690961631078</v>
      </c>
      <c r="E5" s="76">
        <v>2026.4203606989799</v>
      </c>
      <c r="F5" s="77">
        <v>2102.2010401625498</v>
      </c>
      <c r="G5" s="172">
        <f t="shared" ref="G5:G9" si="1">(F5-E5)/E5</f>
        <v>3.7396327501086984E-2</v>
      </c>
    </row>
    <row r="6" spans="1:8" s="46" customFormat="1" ht="24" customHeight="1" x14ac:dyDescent="0.25">
      <c r="A6" s="53"/>
      <c r="B6" s="74" t="s">
        <v>101</v>
      </c>
      <c r="C6" s="75">
        <v>48640</v>
      </c>
      <c r="D6" s="217">
        <f t="shared" si="0"/>
        <v>0.93197930638053272</v>
      </c>
      <c r="E6" s="76">
        <v>2048.0431194227999</v>
      </c>
      <c r="F6" s="77">
        <v>2135.6602494868798</v>
      </c>
      <c r="G6" s="172">
        <f>(F6-E6)/E6</f>
        <v>4.278090106265587E-2</v>
      </c>
    </row>
    <row r="7" spans="1:8" ht="24" customHeight="1" x14ac:dyDescent="0.2">
      <c r="A7" s="50"/>
      <c r="B7" s="67" t="s">
        <v>2</v>
      </c>
      <c r="C7" s="68">
        <v>140560</v>
      </c>
      <c r="D7" s="217">
        <f t="shared" si="0"/>
        <v>0.81678191643907261</v>
      </c>
      <c r="E7" s="71">
        <v>2165.4687630329099</v>
      </c>
      <c r="F7" s="72">
        <v>2241.6072284532202</v>
      </c>
      <c r="G7" s="172">
        <f t="shared" si="1"/>
        <v>3.5160269554603184E-2</v>
      </c>
    </row>
    <row r="8" spans="1:8" ht="24" customHeight="1" x14ac:dyDescent="0.2">
      <c r="A8" s="51"/>
      <c r="B8" s="73" t="s">
        <v>98</v>
      </c>
      <c r="C8" s="68">
        <v>13070</v>
      </c>
      <c r="D8" s="217">
        <f t="shared" si="0"/>
        <v>9.8042157377541073E-2</v>
      </c>
      <c r="E8" s="71">
        <v>2094.2434853894201</v>
      </c>
      <c r="F8" s="72">
        <v>2139.1855341569999</v>
      </c>
      <c r="G8" s="172">
        <f t="shared" si="1"/>
        <v>2.1459801155462536E-2</v>
      </c>
    </row>
    <row r="9" spans="1:8" ht="24" customHeight="1" x14ac:dyDescent="0.25">
      <c r="A9" s="12" t="s">
        <v>218</v>
      </c>
      <c r="B9" s="19" t="s">
        <v>114</v>
      </c>
      <c r="C9" s="61">
        <f>C8+C7+C3</f>
        <v>431200</v>
      </c>
      <c r="D9" s="62">
        <f t="shared" si="0"/>
        <v>0.73077314171440189</v>
      </c>
      <c r="E9" s="63">
        <v>2088.2030089126702</v>
      </c>
      <c r="F9" s="64">
        <v>2163.5797931682</v>
      </c>
      <c r="G9" s="65">
        <f t="shared" si="1"/>
        <v>3.6096482925181993E-2</v>
      </c>
    </row>
    <row r="10" spans="1:8" ht="24" customHeight="1" x14ac:dyDescent="0.25">
      <c r="A10" s="52" t="s">
        <v>219</v>
      </c>
      <c r="B10" s="67" t="s">
        <v>3</v>
      </c>
      <c r="C10" s="68">
        <f>C11+C12+C13</f>
        <v>7090</v>
      </c>
      <c r="D10" s="217">
        <f t="shared" ref="D10:D15" si="2">C10/(C10+C3)</f>
        <v>2.4906906484929388E-2</v>
      </c>
      <c r="E10" s="69">
        <v>2156.16500784754</v>
      </c>
      <c r="F10" s="70">
        <v>2267.33954618292</v>
      </c>
      <c r="G10" s="172">
        <f>(F10-E10)/E10</f>
        <v>5.1561238555839252E-2</v>
      </c>
    </row>
    <row r="11" spans="1:8" s="46" customFormat="1" ht="24" customHeight="1" x14ac:dyDescent="0.25">
      <c r="A11" s="53"/>
      <c r="B11" s="74" t="s">
        <v>100</v>
      </c>
      <c r="C11" s="75">
        <v>830</v>
      </c>
      <c r="D11" s="217">
        <f t="shared" si="2"/>
        <v>7.6930206692001112E-3</v>
      </c>
      <c r="E11" s="76">
        <v>2228.1494954345299</v>
      </c>
      <c r="F11" s="77">
        <v>2305.6336380759499</v>
      </c>
      <c r="G11" s="172">
        <f>(F11-E11)/E11</f>
        <v>3.4775109479945013E-2</v>
      </c>
    </row>
    <row r="12" spans="1:8" s="46" customFormat="1" ht="24" customHeight="1" x14ac:dyDescent="0.25">
      <c r="A12" s="53"/>
      <c r="B12" s="74" t="s">
        <v>216</v>
      </c>
      <c r="C12" s="75">
        <v>2710</v>
      </c>
      <c r="D12" s="217">
        <f t="shared" si="2"/>
        <v>2.1753090383689194E-2</v>
      </c>
      <c r="E12" s="76">
        <v>2064.4149402390399</v>
      </c>
      <c r="F12" s="77">
        <v>2185.5293518932999</v>
      </c>
      <c r="G12" s="172">
        <f t="shared" ref="G12:G16" si="3">(F12-E12)/E12</f>
        <v>5.8667668642349645E-2</v>
      </c>
    </row>
    <row r="13" spans="1:8" s="46" customFormat="1" ht="24" customHeight="1" x14ac:dyDescent="0.25">
      <c r="A13" s="53"/>
      <c r="B13" s="74" t="s">
        <v>101</v>
      </c>
      <c r="C13" s="75">
        <v>3550</v>
      </c>
      <c r="D13" s="217">
        <f t="shared" si="2"/>
        <v>6.8020693619467332E-2</v>
      </c>
      <c r="E13" s="76">
        <v>2132.98562078744</v>
      </c>
      <c r="F13" s="77">
        <v>2269.5267099154298</v>
      </c>
      <c r="G13" s="172">
        <f>(F13-E13)/E13</f>
        <v>6.4014069198264259E-2</v>
      </c>
    </row>
    <row r="14" spans="1:8" ht="24" customHeight="1" x14ac:dyDescent="0.2">
      <c r="A14" s="50"/>
      <c r="B14" s="67" t="s">
        <v>2</v>
      </c>
      <c r="C14" s="68">
        <v>31530</v>
      </c>
      <c r="D14" s="217">
        <f t="shared" si="2"/>
        <v>0.18321808356092742</v>
      </c>
      <c r="E14" s="71">
        <v>2500.05321868172</v>
      </c>
      <c r="F14" s="72">
        <v>2629.9823248355701</v>
      </c>
      <c r="G14" s="172">
        <f t="shared" si="3"/>
        <v>5.1970536140171407E-2</v>
      </c>
    </row>
    <row r="15" spans="1:8" ht="24" customHeight="1" x14ac:dyDescent="0.2">
      <c r="A15" s="51"/>
      <c r="B15" s="73" t="s">
        <v>98</v>
      </c>
      <c r="C15" s="68">
        <v>120240</v>
      </c>
      <c r="D15" s="217">
        <f t="shared" si="2"/>
        <v>0.90195784262245893</v>
      </c>
      <c r="E15" s="71">
        <v>3217.5751335905102</v>
      </c>
      <c r="F15" s="72">
        <v>3344.6870952560698</v>
      </c>
      <c r="G15" s="172">
        <f t="shared" si="3"/>
        <v>3.9505514677357259E-2</v>
      </c>
    </row>
    <row r="16" spans="1:8" ht="24" customHeight="1" x14ac:dyDescent="0.25">
      <c r="A16" s="54" t="s">
        <v>219</v>
      </c>
      <c r="B16" s="19" t="s">
        <v>114</v>
      </c>
      <c r="C16" s="61">
        <f>SUM(C15+C14+C10)</f>
        <v>158860</v>
      </c>
      <c r="D16" s="62">
        <f>C16/(C16+C9)</f>
        <v>0.26922685828559806</v>
      </c>
      <c r="E16" s="63">
        <v>3000.1957189765999</v>
      </c>
      <c r="F16" s="64">
        <v>3127.8699145097598</v>
      </c>
      <c r="G16" s="65">
        <f t="shared" si="3"/>
        <v>4.255528888519014E-2</v>
      </c>
      <c r="H16" s="220" t="s">
        <v>0</v>
      </c>
    </row>
    <row r="17" spans="1:7" s="13" customFormat="1" ht="55.5" customHeight="1" x14ac:dyDescent="0.25">
      <c r="A17" s="253" t="s">
        <v>304</v>
      </c>
      <c r="B17" s="253"/>
      <c r="C17" s="253"/>
      <c r="D17" s="253"/>
      <c r="E17" s="253"/>
      <c r="F17" s="253"/>
      <c r="G17" s="253"/>
    </row>
    <row r="18" spans="1:7" s="13" customFormat="1" x14ac:dyDescent="0.25">
      <c r="A18" s="7"/>
      <c r="B18" s="7"/>
      <c r="C18" s="8"/>
      <c r="D18" s="218"/>
      <c r="E18" s="14"/>
      <c r="F18" s="15"/>
      <c r="G18" s="177"/>
    </row>
    <row r="19" spans="1:7" ht="10.5" customHeight="1" x14ac:dyDescent="0.25">
      <c r="A19" s="251"/>
      <c r="B19" s="251"/>
      <c r="C19" s="251"/>
      <c r="D19" s="251"/>
      <c r="E19" s="251"/>
      <c r="F19" s="251"/>
      <c r="G19" s="251"/>
    </row>
  </sheetData>
  <mergeCells count="3">
    <mergeCell ref="A19:G19"/>
    <mergeCell ref="A1:G1"/>
    <mergeCell ref="A17:G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CB489-706B-4A21-8DE0-95E53C44CB9C}">
  <dimension ref="A1:L19"/>
  <sheetViews>
    <sheetView showGridLines="0" zoomScale="90" zoomScaleNormal="90" workbookViewId="0">
      <selection activeCell="I6" sqref="I6"/>
    </sheetView>
  </sheetViews>
  <sheetFormatPr baseColWidth="10" defaultRowHeight="14.25" x14ac:dyDescent="0.25"/>
  <cols>
    <col min="1" max="1" width="17.7109375" style="8" customWidth="1"/>
    <col min="2" max="2" width="26.28515625" style="8" customWidth="1"/>
    <col min="3" max="3" width="11.5703125" style="8" customWidth="1"/>
    <col min="4" max="4" width="10.7109375" style="9" bestFit="1" customWidth="1"/>
    <col min="5" max="5" width="10.7109375" style="9" customWidth="1"/>
    <col min="6" max="6" width="9.85546875" style="9" bestFit="1" customWidth="1"/>
    <col min="7" max="7" width="8.85546875" style="10" customWidth="1"/>
    <col min="8" max="16384" width="11.42578125" style="8"/>
  </cols>
  <sheetData>
    <row r="1" spans="1:12" ht="55.5" customHeight="1" x14ac:dyDescent="0.25">
      <c r="A1" s="252" t="s">
        <v>305</v>
      </c>
      <c r="B1" s="252"/>
      <c r="C1" s="252"/>
      <c r="D1" s="252"/>
      <c r="E1" s="252"/>
      <c r="F1" s="252"/>
      <c r="G1" s="30"/>
    </row>
    <row r="2" spans="1:12" ht="39.75" customHeight="1" x14ac:dyDescent="0.25">
      <c r="A2" s="4" t="s">
        <v>217</v>
      </c>
      <c r="B2" s="6" t="s">
        <v>1</v>
      </c>
      <c r="C2" s="6" t="s">
        <v>110</v>
      </c>
      <c r="D2" s="6" t="s">
        <v>111</v>
      </c>
      <c r="E2" s="6" t="s">
        <v>112</v>
      </c>
      <c r="F2" s="5" t="s">
        <v>113</v>
      </c>
      <c r="G2" s="8"/>
    </row>
    <row r="3" spans="1:12" ht="18" customHeight="1" x14ac:dyDescent="0.25">
      <c r="A3" s="16" t="s">
        <v>218</v>
      </c>
      <c r="B3" s="3" t="s">
        <v>3</v>
      </c>
      <c r="C3" s="83">
        <v>1886.82</v>
      </c>
      <c r="D3" s="83">
        <v>2108.6999999999998</v>
      </c>
      <c r="E3" s="83">
        <v>2362.0288475511402</v>
      </c>
      <c r="F3" s="20">
        <v>1.2518570120897301</v>
      </c>
      <c r="G3" s="8"/>
    </row>
    <row r="4" spans="1:12" s="45" customFormat="1" ht="18" customHeight="1" x14ac:dyDescent="0.25">
      <c r="A4" s="43"/>
      <c r="B4" s="29" t="s">
        <v>101</v>
      </c>
      <c r="C4" s="84">
        <v>1868.58</v>
      </c>
      <c r="D4" s="84">
        <v>2111.1</v>
      </c>
      <c r="E4" s="84">
        <v>2375.58</v>
      </c>
      <c r="F4" s="44">
        <v>1.2713290306007801</v>
      </c>
      <c r="H4"/>
      <c r="I4"/>
      <c r="J4"/>
      <c r="K4"/>
      <c r="L4"/>
    </row>
    <row r="5" spans="1:12" s="45" customFormat="1" ht="18" customHeight="1" x14ac:dyDescent="0.25">
      <c r="A5" s="43"/>
      <c r="B5" s="29" t="s">
        <v>99</v>
      </c>
      <c r="C5" s="84">
        <v>1878.3</v>
      </c>
      <c r="D5" s="84">
        <v>2091.6</v>
      </c>
      <c r="E5" s="84">
        <v>2335.92</v>
      </c>
      <c r="F5" s="44">
        <v>1.2436352020443999</v>
      </c>
      <c r="H5"/>
      <c r="I5"/>
      <c r="J5"/>
      <c r="K5"/>
      <c r="L5"/>
    </row>
    <row r="6" spans="1:12" s="45" customFormat="1" ht="18" customHeight="1" x14ac:dyDescent="0.25">
      <c r="A6" s="43"/>
      <c r="B6" s="29" t="s">
        <v>100</v>
      </c>
      <c r="C6" s="84">
        <v>1910.7</v>
      </c>
      <c r="D6" s="84">
        <v>2130</v>
      </c>
      <c r="E6" s="84">
        <v>2380.5187874437702</v>
      </c>
      <c r="F6" s="44">
        <v>1.24588830661211</v>
      </c>
      <c r="H6"/>
      <c r="I6"/>
      <c r="J6"/>
      <c r="K6"/>
      <c r="L6"/>
    </row>
    <row r="7" spans="1:12" ht="18" customHeight="1" x14ac:dyDescent="0.25">
      <c r="A7" s="16"/>
      <c r="B7" s="3" t="s">
        <v>2</v>
      </c>
      <c r="C7" s="83">
        <v>1962.2821069317899</v>
      </c>
      <c r="D7" s="83">
        <v>2200.3615849745902</v>
      </c>
      <c r="E7" s="83">
        <v>2557.9205360647402</v>
      </c>
      <c r="F7" s="20">
        <v>1.3035437295325001</v>
      </c>
      <c r="G7" s="8"/>
      <c r="H7"/>
      <c r="I7"/>
      <c r="J7"/>
      <c r="K7"/>
      <c r="L7"/>
    </row>
    <row r="8" spans="1:12" ht="18" customHeight="1" x14ac:dyDescent="0.25">
      <c r="A8" s="17"/>
      <c r="B8" s="18" t="s">
        <v>98</v>
      </c>
      <c r="C8" s="85">
        <v>1873.86</v>
      </c>
      <c r="D8" s="85">
        <v>2064.4499999999998</v>
      </c>
      <c r="E8" s="85">
        <v>2530.7456722857501</v>
      </c>
      <c r="F8" s="21">
        <v>1.3505521609329101</v>
      </c>
      <c r="G8" s="8"/>
      <c r="H8"/>
      <c r="I8"/>
      <c r="J8"/>
      <c r="K8"/>
      <c r="L8"/>
    </row>
    <row r="9" spans="1:12" ht="18" customHeight="1" x14ac:dyDescent="0.25">
      <c r="A9" s="79" t="s">
        <v>218</v>
      </c>
      <c r="B9" s="80" t="s">
        <v>114</v>
      </c>
      <c r="C9" s="82">
        <v>1900.63142271013</v>
      </c>
      <c r="D9" s="82">
        <v>2138.4</v>
      </c>
      <c r="E9" s="82">
        <v>2463.4386918936698</v>
      </c>
      <c r="F9" s="81">
        <v>1.29611594465855</v>
      </c>
      <c r="G9" s="8"/>
      <c r="H9"/>
      <c r="I9"/>
      <c r="J9"/>
      <c r="K9"/>
      <c r="L9"/>
    </row>
    <row r="10" spans="1:12" ht="18" customHeight="1" x14ac:dyDescent="0.25">
      <c r="A10" s="16" t="s">
        <v>219</v>
      </c>
      <c r="B10" s="3" t="s">
        <v>3</v>
      </c>
      <c r="C10" s="83">
        <v>1987.02</v>
      </c>
      <c r="D10" s="83">
        <v>2250.3000000000002</v>
      </c>
      <c r="E10" s="83">
        <v>2566.6805981161901</v>
      </c>
      <c r="F10" s="20">
        <v>1.29172358512556</v>
      </c>
      <c r="G10" s="8"/>
    </row>
    <row r="11" spans="1:12" s="45" customFormat="1" ht="18" customHeight="1" x14ac:dyDescent="0.25">
      <c r="A11" s="43"/>
      <c r="B11" s="29" t="s">
        <v>101</v>
      </c>
      <c r="C11" s="84">
        <v>1991.91</v>
      </c>
      <c r="D11" s="84">
        <v>2217.2558412869098</v>
      </c>
      <c r="E11" s="84">
        <v>2761.35</v>
      </c>
      <c r="F11" s="44">
        <v>1.3862825127641301</v>
      </c>
    </row>
    <row r="12" spans="1:12" s="45" customFormat="1" ht="18" customHeight="1" x14ac:dyDescent="0.25">
      <c r="A12" s="43"/>
      <c r="B12" s="29" t="s">
        <v>99</v>
      </c>
      <c r="C12" s="84">
        <v>1906.83</v>
      </c>
      <c r="D12" s="84">
        <v>2050.8000000000002</v>
      </c>
      <c r="E12" s="84">
        <v>2510.1894746491598</v>
      </c>
      <c r="F12" s="44">
        <v>1.31642017099016</v>
      </c>
    </row>
    <row r="13" spans="1:12" s="45" customFormat="1" ht="18" customHeight="1" x14ac:dyDescent="0.25">
      <c r="A13" s="43"/>
      <c r="B13" s="29" t="s">
        <v>100</v>
      </c>
      <c r="C13" s="84">
        <v>2089.1999999999998</v>
      </c>
      <c r="D13" s="84">
        <v>2319.64507058867</v>
      </c>
      <c r="E13" s="84">
        <v>2520.0650830147702</v>
      </c>
      <c r="F13" s="44">
        <v>1.20623448354144</v>
      </c>
      <c r="H13"/>
      <c r="I13"/>
      <c r="J13"/>
      <c r="K13"/>
      <c r="L13"/>
    </row>
    <row r="14" spans="1:12" ht="18" customHeight="1" x14ac:dyDescent="0.25">
      <c r="A14" s="16"/>
      <c r="B14" s="3" t="s">
        <v>2</v>
      </c>
      <c r="C14" s="83">
        <v>2102.1941960101499</v>
      </c>
      <c r="D14" s="83">
        <v>2527.1999999999998</v>
      </c>
      <c r="E14" s="83">
        <v>3149.7</v>
      </c>
      <c r="F14" s="20">
        <v>1.4982916449764601</v>
      </c>
      <c r="G14" s="8"/>
      <c r="H14"/>
      <c r="I14"/>
      <c r="J14"/>
      <c r="K14"/>
      <c r="L14"/>
    </row>
    <row r="15" spans="1:12" ht="18" customHeight="1" x14ac:dyDescent="0.25">
      <c r="A15" s="16"/>
      <c r="B15" s="3" t="s">
        <v>98</v>
      </c>
      <c r="C15" s="85">
        <v>2618.83920215425</v>
      </c>
      <c r="D15" s="85">
        <v>3186.3</v>
      </c>
      <c r="E15" s="85">
        <v>4075.8</v>
      </c>
      <c r="F15" s="21">
        <v>1.55633839475416</v>
      </c>
      <c r="G15" s="8"/>
      <c r="H15"/>
      <c r="I15"/>
      <c r="J15"/>
      <c r="K15"/>
      <c r="L15"/>
    </row>
    <row r="16" spans="1:12" ht="18" customHeight="1" x14ac:dyDescent="0.25">
      <c r="A16" s="79" t="s">
        <v>219</v>
      </c>
      <c r="B16" s="80" t="s">
        <v>114</v>
      </c>
      <c r="C16" s="82">
        <v>2270.1</v>
      </c>
      <c r="D16" s="82">
        <v>3015.9</v>
      </c>
      <c r="E16" s="82">
        <v>3903.06</v>
      </c>
      <c r="F16" s="81">
        <v>1.7193339500462499</v>
      </c>
      <c r="G16" s="9" t="s">
        <v>0</v>
      </c>
      <c r="H16"/>
      <c r="I16"/>
      <c r="J16"/>
      <c r="K16"/>
      <c r="L16"/>
    </row>
    <row r="17" spans="1:12" ht="48.75" customHeight="1" x14ac:dyDescent="0.25">
      <c r="A17" s="253" t="s">
        <v>306</v>
      </c>
      <c r="B17" s="253"/>
      <c r="C17" s="253"/>
      <c r="D17" s="253"/>
      <c r="E17" s="253"/>
      <c r="F17" s="253"/>
      <c r="H17"/>
      <c r="I17"/>
      <c r="J17"/>
      <c r="K17"/>
      <c r="L17"/>
    </row>
    <row r="18" spans="1:12" ht="15" x14ac:dyDescent="0.25">
      <c r="A18" s="7"/>
      <c r="H18"/>
      <c r="I18"/>
      <c r="J18"/>
      <c r="K18"/>
      <c r="L18"/>
    </row>
    <row r="19" spans="1:12" x14ac:dyDescent="0.25">
      <c r="A19" s="250"/>
      <c r="B19" s="250"/>
      <c r="C19" s="250"/>
      <c r="D19" s="250"/>
      <c r="E19" s="250"/>
      <c r="F19" s="250"/>
      <c r="G19" s="250"/>
    </row>
  </sheetData>
  <mergeCells count="3">
    <mergeCell ref="A19:G19"/>
    <mergeCell ref="A1:F1"/>
    <mergeCell ref="A17:F1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8FFE6-FCF1-4A88-B085-97C57B41D179}">
  <dimension ref="A1:K102"/>
  <sheetViews>
    <sheetView showGridLines="0" zoomScale="90" zoomScaleNormal="90" workbookViewId="0">
      <selection activeCell="F1" sqref="F1:K1"/>
    </sheetView>
  </sheetViews>
  <sheetFormatPr baseColWidth="10" defaultRowHeight="12.75" x14ac:dyDescent="0.25"/>
  <cols>
    <col min="1" max="1" width="12.140625" style="23" customWidth="1"/>
    <col min="2" max="2" width="32.140625" style="23" customWidth="1"/>
    <col min="3" max="4" width="13.28515625" style="23" bestFit="1" customWidth="1"/>
    <col min="5" max="5" width="14.85546875" style="23" bestFit="1" customWidth="1"/>
    <col min="6" max="11" width="17.42578125" style="23" customWidth="1"/>
    <col min="12" max="16384" width="11.42578125" style="23"/>
  </cols>
  <sheetData>
    <row r="1" spans="1:11" ht="51" customHeight="1" x14ac:dyDescent="0.25">
      <c r="A1" s="254" t="s">
        <v>308</v>
      </c>
      <c r="B1" s="254"/>
      <c r="C1" s="254"/>
      <c r="D1" s="254"/>
      <c r="E1" s="254"/>
      <c r="F1" s="255" t="s">
        <v>307</v>
      </c>
      <c r="G1" s="239"/>
      <c r="H1" s="239"/>
      <c r="I1" s="239"/>
      <c r="J1" s="239"/>
      <c r="K1" s="239"/>
    </row>
    <row r="2" spans="1:11" ht="25.5" x14ac:dyDescent="0.25">
      <c r="A2" s="31" t="s">
        <v>230</v>
      </c>
      <c r="B2" s="36" t="s">
        <v>5</v>
      </c>
      <c r="C2" s="32" t="s">
        <v>227</v>
      </c>
      <c r="D2" s="32" t="s">
        <v>249</v>
      </c>
      <c r="E2" s="39" t="s">
        <v>228</v>
      </c>
    </row>
    <row r="3" spans="1:11" ht="24.75" customHeight="1" x14ac:dyDescent="0.25">
      <c r="A3" s="33" t="s">
        <v>115</v>
      </c>
      <c r="B3" s="37" t="s">
        <v>6</v>
      </c>
      <c r="C3" s="86">
        <v>2009.02923266226</v>
      </c>
      <c r="D3" s="88">
        <v>2093.42649527709</v>
      </c>
      <c r="E3" s="40">
        <f>(D3-C3)/C3</f>
        <v>4.2008976894274033E-2</v>
      </c>
    </row>
    <row r="4" spans="1:11" ht="24.75" customHeight="1" x14ac:dyDescent="0.25">
      <c r="A4" s="33" t="s">
        <v>116</v>
      </c>
      <c r="B4" s="37" t="s">
        <v>7</v>
      </c>
      <c r="C4" s="86">
        <v>2186.0653250853402</v>
      </c>
      <c r="D4" s="88">
        <v>2318.2821266965998</v>
      </c>
      <c r="E4" s="40">
        <f t="shared" ref="E4:E67" si="0">(D4-C4)/C4</f>
        <v>6.0481633414179004E-2</v>
      </c>
    </row>
    <row r="5" spans="1:11" ht="24.75" customHeight="1" x14ac:dyDescent="0.25">
      <c r="A5" s="33" t="s">
        <v>117</v>
      </c>
      <c r="B5" s="37" t="s">
        <v>8</v>
      </c>
      <c r="C5" s="86">
        <v>1846.7097336049801</v>
      </c>
      <c r="D5" s="88">
        <v>1919.9823333545301</v>
      </c>
      <c r="E5" s="40">
        <f t="shared" si="0"/>
        <v>3.9677377779622026E-2</v>
      </c>
    </row>
    <row r="6" spans="1:11" ht="24.75" customHeight="1" x14ac:dyDescent="0.25">
      <c r="A6" s="33" t="s">
        <v>118</v>
      </c>
      <c r="B6" s="37" t="s">
        <v>9</v>
      </c>
      <c r="C6" s="86">
        <v>2005.10199951345</v>
      </c>
      <c r="D6" s="88">
        <v>2064.1812872994701</v>
      </c>
      <c r="E6" s="40">
        <f t="shared" si="0"/>
        <v>2.9464480011668272E-2</v>
      </c>
    </row>
    <row r="7" spans="1:11" ht="24.75" customHeight="1" x14ac:dyDescent="0.25">
      <c r="A7" s="33" t="s">
        <v>119</v>
      </c>
      <c r="B7" s="37" t="s">
        <v>10</v>
      </c>
      <c r="C7" s="86">
        <v>2061.3841841765902</v>
      </c>
      <c r="D7" s="88">
        <v>2090.2614600981401</v>
      </c>
      <c r="E7" s="40">
        <f t="shared" si="0"/>
        <v>1.4008682196756432E-2</v>
      </c>
    </row>
    <row r="8" spans="1:11" ht="24.75" customHeight="1" x14ac:dyDescent="0.25">
      <c r="A8" s="33" t="s">
        <v>120</v>
      </c>
      <c r="B8" s="37" t="s">
        <v>11</v>
      </c>
      <c r="C8" s="86">
        <v>2007.2412279954101</v>
      </c>
      <c r="D8" s="88">
        <v>2058.68376458998</v>
      </c>
      <c r="E8" s="40">
        <f t="shared" si="0"/>
        <v>2.5628477473006315E-2</v>
      </c>
    </row>
    <row r="9" spans="1:11" ht="24.75" customHeight="1" x14ac:dyDescent="0.25">
      <c r="A9" s="33" t="s">
        <v>121</v>
      </c>
      <c r="B9" s="37" t="s">
        <v>12</v>
      </c>
      <c r="C9" s="86">
        <v>1922.61728704655</v>
      </c>
      <c r="D9" s="88">
        <v>2007.5039136632799</v>
      </c>
      <c r="E9" s="40">
        <f t="shared" si="0"/>
        <v>4.4151598546754704E-2</v>
      </c>
    </row>
    <row r="10" spans="1:11" ht="24.75" customHeight="1" x14ac:dyDescent="0.25">
      <c r="A10" s="33" t="s">
        <v>122</v>
      </c>
      <c r="B10" s="37" t="s">
        <v>13</v>
      </c>
      <c r="C10" s="86">
        <v>1982.47956989247</v>
      </c>
      <c r="D10" s="88">
        <v>1989.4539098159</v>
      </c>
      <c r="E10" s="40">
        <f t="shared" si="0"/>
        <v>3.5179882957423712E-3</v>
      </c>
    </row>
    <row r="11" spans="1:11" ht="24.75" customHeight="1" x14ac:dyDescent="0.25">
      <c r="A11" s="33" t="s">
        <v>123</v>
      </c>
      <c r="B11" s="37" t="s">
        <v>14</v>
      </c>
      <c r="C11" s="86">
        <v>2203.3596093319302</v>
      </c>
      <c r="D11" s="88">
        <v>2283.1596512644001</v>
      </c>
      <c r="E11" s="40">
        <f t="shared" si="0"/>
        <v>3.6217438857684081E-2</v>
      </c>
    </row>
    <row r="12" spans="1:11" ht="24.75" customHeight="1" x14ac:dyDescent="0.25">
      <c r="A12" s="33" t="s">
        <v>124</v>
      </c>
      <c r="B12" s="37" t="s">
        <v>15</v>
      </c>
      <c r="C12" s="86">
        <v>2015.2307498197499</v>
      </c>
      <c r="D12" s="88">
        <v>2068.83192592265</v>
      </c>
      <c r="E12" s="40">
        <f t="shared" si="0"/>
        <v>2.6598034050291472E-2</v>
      </c>
    </row>
    <row r="13" spans="1:11" ht="24.75" customHeight="1" x14ac:dyDescent="0.25">
      <c r="A13" s="33" t="s">
        <v>125</v>
      </c>
      <c r="B13" s="37" t="s">
        <v>16</v>
      </c>
      <c r="C13" s="86">
        <v>1980.2657073274099</v>
      </c>
      <c r="D13" s="88">
        <v>2101.4594954073</v>
      </c>
      <c r="E13" s="40">
        <f t="shared" si="0"/>
        <v>6.1200771003328956E-2</v>
      </c>
    </row>
    <row r="14" spans="1:11" ht="24.75" customHeight="1" x14ac:dyDescent="0.25">
      <c r="A14" s="33" t="s">
        <v>126</v>
      </c>
      <c r="B14" s="37" t="s">
        <v>17</v>
      </c>
      <c r="C14" s="86">
        <v>1807.93631174294</v>
      </c>
      <c r="D14" s="88">
        <v>1898.51084099064</v>
      </c>
      <c r="E14" s="40">
        <f t="shared" si="0"/>
        <v>5.0098296416416145E-2</v>
      </c>
    </row>
    <row r="15" spans="1:11" ht="24.75" customHeight="1" x14ac:dyDescent="0.25">
      <c r="A15" s="33" t="s">
        <v>127</v>
      </c>
      <c r="B15" s="37" t="s">
        <v>18</v>
      </c>
      <c r="C15" s="86">
        <v>2065.12928874719</v>
      </c>
      <c r="D15" s="88">
        <v>2121.14524931715</v>
      </c>
      <c r="E15" s="40">
        <f t="shared" si="0"/>
        <v>2.712467489332937E-2</v>
      </c>
    </row>
    <row r="16" spans="1:11" ht="24.75" customHeight="1" x14ac:dyDescent="0.25">
      <c r="A16" s="33" t="s">
        <v>128</v>
      </c>
      <c r="B16" s="37" t="s">
        <v>19</v>
      </c>
      <c r="C16" s="86">
        <v>2008.49621374555</v>
      </c>
      <c r="D16" s="88">
        <v>2078.7439198447601</v>
      </c>
      <c r="E16" s="40">
        <f t="shared" si="0"/>
        <v>3.4975274346277417E-2</v>
      </c>
    </row>
    <row r="17" spans="1:5" ht="24.75" customHeight="1" x14ac:dyDescent="0.25">
      <c r="A17" s="33" t="s">
        <v>129</v>
      </c>
      <c r="B17" s="37" t="s">
        <v>20</v>
      </c>
      <c r="C17" s="86">
        <v>1838.0143407313401</v>
      </c>
      <c r="D17" s="88">
        <v>1913.62418697373</v>
      </c>
      <c r="E17" s="40">
        <f t="shared" si="0"/>
        <v>4.1136700931454662E-2</v>
      </c>
    </row>
    <row r="18" spans="1:5" ht="24.75" customHeight="1" x14ac:dyDescent="0.25">
      <c r="A18" s="33" t="s">
        <v>130</v>
      </c>
      <c r="B18" s="37" t="s">
        <v>21</v>
      </c>
      <c r="C18" s="86">
        <v>1886.3523459784601</v>
      </c>
      <c r="D18" s="88">
        <v>1928.1105463720801</v>
      </c>
      <c r="E18" s="40">
        <f t="shared" si="0"/>
        <v>2.2137009812957183E-2</v>
      </c>
    </row>
    <row r="19" spans="1:5" ht="24.75" customHeight="1" x14ac:dyDescent="0.25">
      <c r="A19" s="33" t="s">
        <v>131</v>
      </c>
      <c r="B19" s="37" t="s">
        <v>22</v>
      </c>
      <c r="C19" s="86">
        <v>2074.9346360816298</v>
      </c>
      <c r="D19" s="88">
        <v>2104.7155102278698</v>
      </c>
      <c r="E19" s="40">
        <f t="shared" si="0"/>
        <v>1.4352680623462474E-2</v>
      </c>
    </row>
    <row r="20" spans="1:5" ht="24.75" customHeight="1" x14ac:dyDescent="0.25">
      <c r="A20" s="33" t="s">
        <v>132</v>
      </c>
      <c r="B20" s="37" t="s">
        <v>23</v>
      </c>
      <c r="C20" s="86">
        <v>2019.35375258613</v>
      </c>
      <c r="D20" s="88">
        <v>2086.3873600666002</v>
      </c>
      <c r="E20" s="40">
        <f t="shared" si="0"/>
        <v>3.3195574274503481E-2</v>
      </c>
    </row>
    <row r="21" spans="1:5" ht="24.75" customHeight="1" x14ac:dyDescent="0.25">
      <c r="A21" s="33" t="s">
        <v>133</v>
      </c>
      <c r="B21" s="37" t="s">
        <v>24</v>
      </c>
      <c r="C21" s="86">
        <v>2000.1843342766199</v>
      </c>
      <c r="D21" s="88">
        <v>2102.7066224666</v>
      </c>
      <c r="E21" s="40">
        <f t="shared" si="0"/>
        <v>5.1256419937444425E-2</v>
      </c>
    </row>
    <row r="22" spans="1:5" ht="24.75" customHeight="1" x14ac:dyDescent="0.25">
      <c r="A22" s="33" t="s">
        <v>134</v>
      </c>
      <c r="B22" s="37" t="s">
        <v>25</v>
      </c>
      <c r="C22" s="86">
        <v>2193.3317034510001</v>
      </c>
      <c r="D22" s="88">
        <v>2302.9645169334299</v>
      </c>
      <c r="E22" s="40">
        <f t="shared" si="0"/>
        <v>4.9984602561451576E-2</v>
      </c>
    </row>
    <row r="23" spans="1:5" ht="24.75" customHeight="1" x14ac:dyDescent="0.25">
      <c r="A23" s="33" t="s">
        <v>135</v>
      </c>
      <c r="B23" s="37" t="s">
        <v>102</v>
      </c>
      <c r="C23" s="86">
        <v>1988.16331791927</v>
      </c>
      <c r="D23" s="88">
        <v>2120.1142685301802</v>
      </c>
      <c r="E23" s="40">
        <f t="shared" si="0"/>
        <v>6.6368265333958926E-2</v>
      </c>
    </row>
    <row r="24" spans="1:5" ht="24.75" customHeight="1" x14ac:dyDescent="0.25">
      <c r="A24" s="33" t="s">
        <v>136</v>
      </c>
      <c r="B24" s="37" t="s">
        <v>26</v>
      </c>
      <c r="C24" s="86">
        <v>1943.82908696916</v>
      </c>
      <c r="D24" s="88">
        <v>2034.6459994431</v>
      </c>
      <c r="E24" s="40">
        <f t="shared" si="0"/>
        <v>4.6720626356889589E-2</v>
      </c>
    </row>
    <row r="25" spans="1:5" ht="24.75" customHeight="1" x14ac:dyDescent="0.25">
      <c r="A25" s="33" t="s">
        <v>137</v>
      </c>
      <c r="B25" s="37" t="s">
        <v>27</v>
      </c>
      <c r="C25" s="86">
        <v>1938.8555001171101</v>
      </c>
      <c r="D25" s="88">
        <v>1998.88062159743</v>
      </c>
      <c r="E25" s="40">
        <f t="shared" si="0"/>
        <v>3.0959048509130439E-2</v>
      </c>
    </row>
    <row r="26" spans="1:5" ht="24.75" customHeight="1" x14ac:dyDescent="0.25">
      <c r="A26" s="33" t="s">
        <v>138</v>
      </c>
      <c r="B26" s="37" t="s">
        <v>28</v>
      </c>
      <c r="C26" s="86">
        <v>2133.21715003483</v>
      </c>
      <c r="D26" s="88">
        <v>2242.5512964487798</v>
      </c>
      <c r="E26" s="40">
        <f t="shared" si="0"/>
        <v>5.12531724265224E-2</v>
      </c>
    </row>
    <row r="27" spans="1:5" ht="24.75" customHeight="1" x14ac:dyDescent="0.25">
      <c r="A27" s="33" t="s">
        <v>139</v>
      </c>
      <c r="B27" s="37" t="s">
        <v>29</v>
      </c>
      <c r="C27" s="86">
        <v>2132.5761170175201</v>
      </c>
      <c r="D27" s="88">
        <v>2191.4884376331202</v>
      </c>
      <c r="E27" s="40">
        <f t="shared" si="0"/>
        <v>2.7624955632529032E-2</v>
      </c>
    </row>
    <row r="28" spans="1:5" ht="24.75" customHeight="1" x14ac:dyDescent="0.25">
      <c r="A28" s="33" t="s">
        <v>140</v>
      </c>
      <c r="B28" s="37" t="s">
        <v>30</v>
      </c>
      <c r="C28" s="86">
        <v>1993.4670460466</v>
      </c>
      <c r="D28" s="88">
        <v>2039.2165799632101</v>
      </c>
      <c r="E28" s="40">
        <f t="shared" si="0"/>
        <v>2.2949731728618004E-2</v>
      </c>
    </row>
    <row r="29" spans="1:5" ht="24.75" customHeight="1" x14ac:dyDescent="0.25">
      <c r="A29" s="33" t="s">
        <v>141</v>
      </c>
      <c r="B29" s="37" t="s">
        <v>31</v>
      </c>
      <c r="C29" s="86">
        <v>1948.5886876356201</v>
      </c>
      <c r="D29" s="88">
        <v>2007.12155748902</v>
      </c>
      <c r="E29" s="40">
        <f t="shared" si="0"/>
        <v>3.0038596767398135E-2</v>
      </c>
    </row>
    <row r="30" spans="1:5" ht="24.75" customHeight="1" x14ac:dyDescent="0.25">
      <c r="A30" s="33" t="s">
        <v>142</v>
      </c>
      <c r="B30" s="37" t="s">
        <v>32</v>
      </c>
      <c r="C30" s="86">
        <v>1953.8191891003601</v>
      </c>
      <c r="D30" s="88">
        <v>2063.8519516115002</v>
      </c>
      <c r="E30" s="40">
        <f t="shared" si="0"/>
        <v>5.6316758032151873E-2</v>
      </c>
    </row>
    <row r="31" spans="1:5" ht="24.75" customHeight="1" x14ac:dyDescent="0.25">
      <c r="A31" s="33" t="s">
        <v>143</v>
      </c>
      <c r="B31" s="37" t="s">
        <v>103</v>
      </c>
      <c r="C31" s="86">
        <v>2550.7690880832201</v>
      </c>
      <c r="D31" s="88">
        <v>2585.9740536627201</v>
      </c>
      <c r="E31" s="40">
        <f t="shared" si="0"/>
        <v>1.38017062163611E-2</v>
      </c>
    </row>
    <row r="32" spans="1:5" ht="24.75" customHeight="1" x14ac:dyDescent="0.25">
      <c r="A32" s="33" t="s">
        <v>144</v>
      </c>
      <c r="B32" s="37" t="s">
        <v>104</v>
      </c>
      <c r="C32" s="86">
        <v>2393.7140547737899</v>
      </c>
      <c r="D32" s="88">
        <v>2429.7468967156901</v>
      </c>
      <c r="E32" s="40">
        <f t="shared" si="0"/>
        <v>1.505311040390969E-2</v>
      </c>
    </row>
    <row r="33" spans="1:5" ht="24.75" customHeight="1" x14ac:dyDescent="0.25">
      <c r="A33" s="33" t="s">
        <v>145</v>
      </c>
      <c r="B33" s="37" t="s">
        <v>33</v>
      </c>
      <c r="C33" s="86">
        <v>2110.2935593785301</v>
      </c>
      <c r="D33" s="88">
        <v>2191.9454096038799</v>
      </c>
      <c r="E33" s="40">
        <f t="shared" si="0"/>
        <v>3.8692176196280396E-2</v>
      </c>
    </row>
    <row r="34" spans="1:5" ht="24.75" customHeight="1" x14ac:dyDescent="0.25">
      <c r="A34" s="33" t="s">
        <v>146</v>
      </c>
      <c r="B34" s="37" t="s">
        <v>34</v>
      </c>
      <c r="C34" s="86">
        <v>2183.3728576754802</v>
      </c>
      <c r="D34" s="88">
        <v>2231.77701863724</v>
      </c>
      <c r="E34" s="40">
        <f t="shared" si="0"/>
        <v>2.2169443387371354E-2</v>
      </c>
    </row>
    <row r="35" spans="1:5" ht="24.75" customHeight="1" x14ac:dyDescent="0.25">
      <c r="A35" s="33" t="s">
        <v>147</v>
      </c>
      <c r="B35" s="37" t="s">
        <v>35</v>
      </c>
      <c r="C35" s="86">
        <v>2026.1703694601299</v>
      </c>
      <c r="D35" s="88">
        <v>2105.2423875494601</v>
      </c>
      <c r="E35" s="40">
        <f t="shared" si="0"/>
        <v>3.9025355064489869E-2</v>
      </c>
    </row>
    <row r="36" spans="1:5" ht="24.75" customHeight="1" x14ac:dyDescent="0.25">
      <c r="A36" s="33" t="s">
        <v>148</v>
      </c>
      <c r="B36" s="37" t="s">
        <v>36</v>
      </c>
      <c r="C36" s="86">
        <v>2126.2466740597602</v>
      </c>
      <c r="D36" s="88">
        <v>2191.1882633414298</v>
      </c>
      <c r="E36" s="40">
        <f t="shared" si="0"/>
        <v>3.0542829331120392E-2</v>
      </c>
    </row>
    <row r="37" spans="1:5" ht="24.75" customHeight="1" x14ac:dyDescent="0.25">
      <c r="A37" s="33" t="s">
        <v>149</v>
      </c>
      <c r="B37" s="37" t="s">
        <v>37</v>
      </c>
      <c r="C37" s="86">
        <v>2239.1726304991298</v>
      </c>
      <c r="D37" s="88">
        <v>2374.4160208455401</v>
      </c>
      <c r="E37" s="40">
        <f t="shared" si="0"/>
        <v>6.0398822540209146E-2</v>
      </c>
    </row>
    <row r="38" spans="1:5" ht="24.75" customHeight="1" x14ac:dyDescent="0.25">
      <c r="A38" s="33" t="s">
        <v>150</v>
      </c>
      <c r="B38" s="37" t="s">
        <v>38</v>
      </c>
      <c r="C38" s="86">
        <v>2133.2399979832699</v>
      </c>
      <c r="D38" s="88">
        <v>2208.8212471420802</v>
      </c>
      <c r="E38" s="40">
        <f t="shared" si="0"/>
        <v>3.5430260650589539E-2</v>
      </c>
    </row>
    <row r="39" spans="1:5" ht="24.75" customHeight="1" x14ac:dyDescent="0.25">
      <c r="A39" s="33" t="s">
        <v>151</v>
      </c>
      <c r="B39" s="37" t="s">
        <v>39</v>
      </c>
      <c r="C39" s="86">
        <v>1947.44551943329</v>
      </c>
      <c r="D39" s="88">
        <v>2034.2335030075301</v>
      </c>
      <c r="E39" s="40">
        <f t="shared" si="0"/>
        <v>4.4565037998852759E-2</v>
      </c>
    </row>
    <row r="40" spans="1:5" ht="24.75" customHeight="1" x14ac:dyDescent="0.25">
      <c r="A40" s="33" t="s">
        <v>152</v>
      </c>
      <c r="B40" s="37" t="s">
        <v>40</v>
      </c>
      <c r="C40" s="86">
        <v>2044.6602388214301</v>
      </c>
      <c r="D40" s="88">
        <v>2135.3177474488298</v>
      </c>
      <c r="E40" s="40">
        <f t="shared" si="0"/>
        <v>4.4338666594140798E-2</v>
      </c>
    </row>
    <row r="41" spans="1:5" ht="24.75" customHeight="1" x14ac:dyDescent="0.25">
      <c r="A41" s="33" t="s">
        <v>153</v>
      </c>
      <c r="B41" s="37" t="s">
        <v>41</v>
      </c>
      <c r="C41" s="86">
        <v>2245.4584686287099</v>
      </c>
      <c r="D41" s="88">
        <v>2339.0145571912299</v>
      </c>
      <c r="E41" s="40">
        <f t="shared" si="0"/>
        <v>4.1664582030614995E-2</v>
      </c>
    </row>
    <row r="42" spans="1:5" ht="24.75" customHeight="1" x14ac:dyDescent="0.25">
      <c r="A42" s="33" t="s">
        <v>154</v>
      </c>
      <c r="B42" s="37" t="s">
        <v>42</v>
      </c>
      <c r="C42" s="86">
        <v>2085.67693866743</v>
      </c>
      <c r="D42" s="88">
        <v>2189.3108105622</v>
      </c>
      <c r="E42" s="40">
        <f t="shared" si="0"/>
        <v>4.9688362551960324E-2</v>
      </c>
    </row>
    <row r="43" spans="1:5" ht="24.75" customHeight="1" x14ac:dyDescent="0.25">
      <c r="A43" s="33" t="s">
        <v>155</v>
      </c>
      <c r="B43" s="37" t="s">
        <v>43</v>
      </c>
      <c r="C43" s="86">
        <v>2024.05376209464</v>
      </c>
      <c r="D43" s="88">
        <v>2106.7839502646798</v>
      </c>
      <c r="E43" s="40">
        <f t="shared" si="0"/>
        <v>4.0873513203732552E-2</v>
      </c>
    </row>
    <row r="44" spans="1:5" ht="24.75" customHeight="1" x14ac:dyDescent="0.25">
      <c r="A44" s="33" t="s">
        <v>156</v>
      </c>
      <c r="B44" s="37" t="s">
        <v>44</v>
      </c>
      <c r="C44" s="86">
        <v>2000.7625826506601</v>
      </c>
      <c r="D44" s="88">
        <v>2073.9655966738801</v>
      </c>
      <c r="E44" s="40">
        <f t="shared" si="0"/>
        <v>3.6587556493703939E-2</v>
      </c>
    </row>
    <row r="45" spans="1:5" ht="24.75" customHeight="1" x14ac:dyDescent="0.25">
      <c r="A45" s="33" t="s">
        <v>157</v>
      </c>
      <c r="B45" s="37" t="s">
        <v>45</v>
      </c>
      <c r="C45" s="86">
        <v>1905.82238733947</v>
      </c>
      <c r="D45" s="88">
        <v>1976.4299944915399</v>
      </c>
      <c r="E45" s="40">
        <f t="shared" si="0"/>
        <v>3.704836695230463E-2</v>
      </c>
    </row>
    <row r="46" spans="1:5" ht="24.75" customHeight="1" x14ac:dyDescent="0.25">
      <c r="A46" s="33" t="s">
        <v>158</v>
      </c>
      <c r="B46" s="37" t="s">
        <v>46</v>
      </c>
      <c r="C46" s="86">
        <v>1990.95642119688</v>
      </c>
      <c r="D46" s="88">
        <v>2064.8535736909498</v>
      </c>
      <c r="E46" s="40">
        <f t="shared" si="0"/>
        <v>3.7116408831111392E-2</v>
      </c>
    </row>
    <row r="47" spans="1:5" ht="24.75" customHeight="1" x14ac:dyDescent="0.25">
      <c r="A47" s="33" t="s">
        <v>159</v>
      </c>
      <c r="B47" s="37" t="s">
        <v>47</v>
      </c>
      <c r="C47" s="86">
        <v>2029.00596893232</v>
      </c>
      <c r="D47" s="88">
        <v>2120.9142350243701</v>
      </c>
      <c r="E47" s="40">
        <f t="shared" si="0"/>
        <v>4.5297188623064033E-2</v>
      </c>
    </row>
    <row r="48" spans="1:5" ht="24.75" customHeight="1" x14ac:dyDescent="0.25">
      <c r="A48" s="33" t="s">
        <v>160</v>
      </c>
      <c r="B48" s="37" t="s">
        <v>48</v>
      </c>
      <c r="C48" s="86">
        <v>2006.60433100624</v>
      </c>
      <c r="D48" s="88">
        <v>2058.4108517575401</v>
      </c>
      <c r="E48" s="40">
        <f t="shared" si="0"/>
        <v>2.581800505001447E-2</v>
      </c>
    </row>
    <row r="49" spans="1:5" ht="24.75" customHeight="1" x14ac:dyDescent="0.25">
      <c r="A49" s="33" t="s">
        <v>161</v>
      </c>
      <c r="B49" s="37" t="s">
        <v>49</v>
      </c>
      <c r="C49" s="86">
        <v>2110.3980949510901</v>
      </c>
      <c r="D49" s="88">
        <v>2175.6317881163</v>
      </c>
      <c r="E49" s="40">
        <f t="shared" si="0"/>
        <v>3.0910610335213404E-2</v>
      </c>
    </row>
    <row r="50" spans="1:5" ht="24.75" customHeight="1" x14ac:dyDescent="0.25">
      <c r="A50" s="33" t="s">
        <v>162</v>
      </c>
      <c r="B50" s="37" t="s">
        <v>50</v>
      </c>
      <c r="C50" s="86">
        <v>2025.76280361364</v>
      </c>
      <c r="D50" s="88">
        <v>2109.9510046864798</v>
      </c>
      <c r="E50" s="40">
        <f t="shared" si="0"/>
        <v>4.1558765380952475E-2</v>
      </c>
    </row>
    <row r="51" spans="1:5" ht="24.75" customHeight="1" x14ac:dyDescent="0.25">
      <c r="A51" s="33" t="s">
        <v>163</v>
      </c>
      <c r="B51" s="37" t="s">
        <v>51</v>
      </c>
      <c r="C51" s="86">
        <v>1935.0806884716101</v>
      </c>
      <c r="D51" s="88">
        <v>2004.4033910538501</v>
      </c>
      <c r="E51" s="40">
        <f t="shared" si="0"/>
        <v>3.5824192239235955E-2</v>
      </c>
    </row>
    <row r="52" spans="1:5" ht="24.75" customHeight="1" x14ac:dyDescent="0.25">
      <c r="A52" s="33" t="s">
        <v>164</v>
      </c>
      <c r="B52" s="37" t="s">
        <v>52</v>
      </c>
      <c r="C52" s="86">
        <v>2145.51488783485</v>
      </c>
      <c r="D52" s="88">
        <v>2224.5518623385801</v>
      </c>
      <c r="E52" s="40">
        <f t="shared" si="0"/>
        <v>3.6838231676635164E-2</v>
      </c>
    </row>
    <row r="53" spans="1:5" ht="24.75" customHeight="1" x14ac:dyDescent="0.25">
      <c r="A53" s="33" t="s">
        <v>165</v>
      </c>
      <c r="B53" s="37" t="s">
        <v>53</v>
      </c>
      <c r="C53" s="86">
        <v>1967.06883910073</v>
      </c>
      <c r="D53" s="88">
        <v>1980.63118332218</v>
      </c>
      <c r="E53" s="40">
        <f t="shared" si="0"/>
        <v>6.8946973038575866E-3</v>
      </c>
    </row>
    <row r="54" spans="1:5" ht="24.75" customHeight="1" x14ac:dyDescent="0.25">
      <c r="A54" s="33" t="s">
        <v>166</v>
      </c>
      <c r="B54" s="37" t="s">
        <v>54</v>
      </c>
      <c r="C54" s="86">
        <v>2015.7505039052801</v>
      </c>
      <c r="D54" s="88">
        <v>2056.9346490438802</v>
      </c>
      <c r="E54" s="40">
        <f t="shared" si="0"/>
        <v>2.0431171942564649E-2</v>
      </c>
    </row>
    <row r="55" spans="1:5" ht="24.75" customHeight="1" x14ac:dyDescent="0.25">
      <c r="A55" s="33" t="s">
        <v>167</v>
      </c>
      <c r="B55" s="37" t="s">
        <v>55</v>
      </c>
      <c r="C55" s="86">
        <v>1877.4520364775799</v>
      </c>
      <c r="D55" s="88">
        <v>1920.2501354334199</v>
      </c>
      <c r="E55" s="40">
        <f t="shared" si="0"/>
        <v>2.2795841451234387E-2</v>
      </c>
    </row>
    <row r="56" spans="1:5" ht="24.75" customHeight="1" x14ac:dyDescent="0.25">
      <c r="A56" s="33" t="s">
        <v>168</v>
      </c>
      <c r="B56" s="37" t="s">
        <v>56</v>
      </c>
      <c r="C56" s="86">
        <v>1837.6501226959199</v>
      </c>
      <c r="D56" s="88">
        <v>1880.5162186279999</v>
      </c>
      <c r="E56" s="40">
        <f t="shared" si="0"/>
        <v>2.3326581813731467E-2</v>
      </c>
    </row>
    <row r="57" spans="1:5" ht="24.75" customHeight="1" x14ac:dyDescent="0.25">
      <c r="A57" s="33" t="s">
        <v>169</v>
      </c>
      <c r="B57" s="37" t="s">
        <v>57</v>
      </c>
      <c r="C57" s="86">
        <v>2093.5663488924301</v>
      </c>
      <c r="D57" s="88">
        <v>2129.8687716720701</v>
      </c>
      <c r="E57" s="40">
        <f t="shared" si="0"/>
        <v>1.7339991540676624E-2</v>
      </c>
    </row>
    <row r="58" spans="1:5" ht="24.75" customHeight="1" x14ac:dyDescent="0.25">
      <c r="A58" s="33" t="s">
        <v>170</v>
      </c>
      <c r="B58" s="37" t="s">
        <v>58</v>
      </c>
      <c r="C58" s="86">
        <v>1843.23020087125</v>
      </c>
      <c r="D58" s="88">
        <v>1920.6272379685699</v>
      </c>
      <c r="E58" s="40">
        <f t="shared" si="0"/>
        <v>4.198989201714267E-2</v>
      </c>
    </row>
    <row r="59" spans="1:5" ht="24.75" customHeight="1" x14ac:dyDescent="0.25">
      <c r="A59" s="33" t="s">
        <v>171</v>
      </c>
      <c r="B59" s="37" t="s">
        <v>59</v>
      </c>
      <c r="C59" s="86">
        <v>2125.8351698561301</v>
      </c>
      <c r="D59" s="88">
        <v>2257.5124343115299</v>
      </c>
      <c r="E59" s="40">
        <f t="shared" si="0"/>
        <v>6.1941427220018823E-2</v>
      </c>
    </row>
    <row r="60" spans="1:5" ht="24.75" customHeight="1" x14ac:dyDescent="0.25">
      <c r="A60" s="33" t="s">
        <v>172</v>
      </c>
      <c r="B60" s="37" t="s">
        <v>60</v>
      </c>
      <c r="C60" s="86">
        <v>1999.5901828600399</v>
      </c>
      <c r="D60" s="88">
        <v>2092.3177390896499</v>
      </c>
      <c r="E60" s="40">
        <f t="shared" si="0"/>
        <v>4.6373280397376482E-2</v>
      </c>
    </row>
    <row r="61" spans="1:5" ht="24.75" customHeight="1" x14ac:dyDescent="0.25">
      <c r="A61" s="33" t="s">
        <v>173</v>
      </c>
      <c r="B61" s="37" t="s">
        <v>61</v>
      </c>
      <c r="C61" s="86">
        <v>2064.5246119595899</v>
      </c>
      <c r="D61" s="88">
        <v>2125.2230198799198</v>
      </c>
      <c r="E61" s="40">
        <f t="shared" si="0"/>
        <v>2.9400670531467565E-2</v>
      </c>
    </row>
    <row r="62" spans="1:5" ht="24.75" customHeight="1" x14ac:dyDescent="0.25">
      <c r="A62" s="33" t="s">
        <v>174</v>
      </c>
      <c r="B62" s="37" t="s">
        <v>62</v>
      </c>
      <c r="C62" s="86">
        <v>2134.3058824810901</v>
      </c>
      <c r="D62" s="88">
        <v>2194.9225618784299</v>
      </c>
      <c r="E62" s="40">
        <f t="shared" si="0"/>
        <v>2.8401120895976753E-2</v>
      </c>
    </row>
    <row r="63" spans="1:5" ht="24.75" customHeight="1" x14ac:dyDescent="0.25">
      <c r="A63" s="33" t="s">
        <v>175</v>
      </c>
      <c r="B63" s="37" t="s">
        <v>63</v>
      </c>
      <c r="C63" s="86">
        <v>1884.5687583561801</v>
      </c>
      <c r="D63" s="88">
        <v>1937.30144049619</v>
      </c>
      <c r="E63" s="40">
        <f t="shared" si="0"/>
        <v>2.7981299120126649E-2</v>
      </c>
    </row>
    <row r="64" spans="1:5" ht="24.75" customHeight="1" x14ac:dyDescent="0.25">
      <c r="A64" s="33" t="s">
        <v>176</v>
      </c>
      <c r="B64" s="37" t="s">
        <v>64</v>
      </c>
      <c r="C64" s="86">
        <v>2034.80004090279</v>
      </c>
      <c r="D64" s="88">
        <v>2088.9952650805199</v>
      </c>
      <c r="E64" s="40">
        <f t="shared" si="0"/>
        <v>2.6634176866678655E-2</v>
      </c>
    </row>
    <row r="65" spans="1:5" ht="24.75" customHeight="1" x14ac:dyDescent="0.25">
      <c r="A65" s="33" t="s">
        <v>177</v>
      </c>
      <c r="B65" s="37" t="s">
        <v>65</v>
      </c>
      <c r="C65" s="86">
        <v>2104.78728252675</v>
      </c>
      <c r="D65" s="88">
        <v>2166.50970879636</v>
      </c>
      <c r="E65" s="40">
        <f t="shared" si="0"/>
        <v>2.932478107503271E-2</v>
      </c>
    </row>
    <row r="66" spans="1:5" ht="24.75" customHeight="1" x14ac:dyDescent="0.25">
      <c r="A66" s="33" t="s">
        <v>178</v>
      </c>
      <c r="B66" s="37" t="s">
        <v>66</v>
      </c>
      <c r="C66" s="86">
        <v>1996.2165065752499</v>
      </c>
      <c r="D66" s="88">
        <v>2088.7460715509801</v>
      </c>
      <c r="E66" s="40">
        <f t="shared" si="0"/>
        <v>4.6352469619878961E-2</v>
      </c>
    </row>
    <row r="67" spans="1:5" ht="24.75" customHeight="1" x14ac:dyDescent="0.25">
      <c r="A67" s="33" t="s">
        <v>179</v>
      </c>
      <c r="B67" s="37" t="s">
        <v>67</v>
      </c>
      <c r="C67" s="86">
        <v>1960.0312408617001</v>
      </c>
      <c r="D67" s="88">
        <v>2018.9552491638001</v>
      </c>
      <c r="E67" s="40">
        <f t="shared" si="0"/>
        <v>3.0062790364604026E-2</v>
      </c>
    </row>
    <row r="68" spans="1:5" ht="24.75" customHeight="1" x14ac:dyDescent="0.25">
      <c r="A68" s="33" t="s">
        <v>180</v>
      </c>
      <c r="B68" s="37" t="s">
        <v>68</v>
      </c>
      <c r="C68" s="86">
        <v>2077.3064388390599</v>
      </c>
      <c r="D68" s="88">
        <v>2124.6786791163199</v>
      </c>
      <c r="E68" s="40">
        <f t="shared" ref="E68:E102" si="1">(D68-C68)/C68</f>
        <v>2.2804647110098445E-2</v>
      </c>
    </row>
    <row r="69" spans="1:5" ht="24.75" customHeight="1" x14ac:dyDescent="0.25">
      <c r="A69" s="33" t="s">
        <v>181</v>
      </c>
      <c r="B69" s="37" t="s">
        <v>69</v>
      </c>
      <c r="C69" s="86">
        <v>2149.2916116657302</v>
      </c>
      <c r="D69" s="88">
        <v>2211.4113774575999</v>
      </c>
      <c r="E69" s="40">
        <f t="shared" si="1"/>
        <v>2.8902437181954108E-2</v>
      </c>
    </row>
    <row r="70" spans="1:5" ht="24.75" customHeight="1" x14ac:dyDescent="0.25">
      <c r="A70" s="33" t="s">
        <v>182</v>
      </c>
      <c r="B70" s="37" t="s">
        <v>105</v>
      </c>
      <c r="C70" s="86">
        <v>2110.21822787067</v>
      </c>
      <c r="D70" s="88">
        <v>2190.0580919845502</v>
      </c>
      <c r="E70" s="40">
        <f t="shared" si="1"/>
        <v>3.7834885065154179E-2</v>
      </c>
    </row>
    <row r="71" spans="1:5" ht="24.75" customHeight="1" x14ac:dyDescent="0.25">
      <c r="A71" s="33" t="s">
        <v>183</v>
      </c>
      <c r="B71" s="37" t="s">
        <v>106</v>
      </c>
      <c r="C71" s="86">
        <v>2070.8540638429699</v>
      </c>
      <c r="D71" s="88">
        <v>2141.5838221193999</v>
      </c>
      <c r="E71" s="40">
        <f t="shared" si="1"/>
        <v>3.4154873349778112E-2</v>
      </c>
    </row>
    <row r="72" spans="1:5" ht="24.75" customHeight="1" x14ac:dyDescent="0.25">
      <c r="A72" s="33" t="s">
        <v>184</v>
      </c>
      <c r="B72" s="37" t="s">
        <v>107</v>
      </c>
      <c r="C72" s="86">
        <v>2245.20051791587</v>
      </c>
      <c r="D72" s="88">
        <v>2316.3334161890598</v>
      </c>
      <c r="E72" s="40">
        <f t="shared" si="1"/>
        <v>3.1682202861426201E-2</v>
      </c>
    </row>
    <row r="73" spans="1:5" ht="24.75" customHeight="1" x14ac:dyDescent="0.25">
      <c r="A73" s="33" t="s">
        <v>185</v>
      </c>
      <c r="B73" s="37" t="s">
        <v>70</v>
      </c>
      <c r="C73" s="86">
        <v>1855.49918114144</v>
      </c>
      <c r="D73" s="88">
        <v>1926.9875625872501</v>
      </c>
      <c r="E73" s="40">
        <f t="shared" si="1"/>
        <v>3.8527843166081523E-2</v>
      </c>
    </row>
    <row r="74" spans="1:5" ht="24.75" customHeight="1" x14ac:dyDescent="0.25">
      <c r="A74" s="33" t="s">
        <v>186</v>
      </c>
      <c r="B74" s="37" t="s">
        <v>71</v>
      </c>
      <c r="C74" s="86">
        <v>2080.2535889779501</v>
      </c>
      <c r="D74" s="88">
        <v>2157.9687313695999</v>
      </c>
      <c r="E74" s="40">
        <f t="shared" si="1"/>
        <v>3.735849456211348E-2</v>
      </c>
    </row>
    <row r="75" spans="1:5" ht="24.75" customHeight="1" x14ac:dyDescent="0.25">
      <c r="A75" s="33" t="s">
        <v>187</v>
      </c>
      <c r="B75" s="37" t="s">
        <v>72</v>
      </c>
      <c r="C75" s="86">
        <v>2030.39529669331</v>
      </c>
      <c r="D75" s="88">
        <v>2133.3003882698599</v>
      </c>
      <c r="E75" s="40">
        <f t="shared" si="1"/>
        <v>5.0682294105064446E-2</v>
      </c>
    </row>
    <row r="76" spans="1:5" ht="24.75" customHeight="1" x14ac:dyDescent="0.25">
      <c r="A76" s="33" t="s">
        <v>188</v>
      </c>
      <c r="B76" s="37" t="s">
        <v>73</v>
      </c>
      <c r="C76" s="86">
        <v>2166.7901109405602</v>
      </c>
      <c r="D76" s="88">
        <v>2251.4244107998102</v>
      </c>
      <c r="E76" s="40">
        <f t="shared" si="1"/>
        <v>3.9059759148758477E-2</v>
      </c>
    </row>
    <row r="77" spans="1:5" ht="24.75" customHeight="1" x14ac:dyDescent="0.25">
      <c r="A77" s="33" t="s">
        <v>189</v>
      </c>
      <c r="B77" s="37" t="s">
        <v>74</v>
      </c>
      <c r="C77" s="86">
        <v>2340.2531354569201</v>
      </c>
      <c r="D77" s="88">
        <v>2438.2374669067399</v>
      </c>
      <c r="E77" s="40">
        <f t="shared" si="1"/>
        <v>4.1869116620450113E-2</v>
      </c>
    </row>
    <row r="78" spans="1:5" ht="24.75" customHeight="1" x14ac:dyDescent="0.25">
      <c r="A78" s="33" t="s">
        <v>190</v>
      </c>
      <c r="B78" s="37" t="s">
        <v>75</v>
      </c>
      <c r="C78" s="86">
        <v>2839.3322538434099</v>
      </c>
      <c r="D78" s="88">
        <v>2920.6312026986202</v>
      </c>
      <c r="E78" s="40">
        <f t="shared" si="1"/>
        <v>2.863312271579398E-2</v>
      </c>
    </row>
    <row r="79" spans="1:5" ht="24.75" customHeight="1" x14ac:dyDescent="0.25">
      <c r="A79" s="33" t="s">
        <v>191</v>
      </c>
      <c r="B79" s="37" t="s">
        <v>76</v>
      </c>
      <c r="C79" s="86">
        <v>2097.6355251830901</v>
      </c>
      <c r="D79" s="88">
        <v>2200.4471899780101</v>
      </c>
      <c r="E79" s="40">
        <f t="shared" si="1"/>
        <v>4.9013121469682501E-2</v>
      </c>
    </row>
    <row r="80" spans="1:5" ht="24.75" customHeight="1" x14ac:dyDescent="0.25">
      <c r="A80" s="33" t="s">
        <v>192</v>
      </c>
      <c r="B80" s="37" t="s">
        <v>77</v>
      </c>
      <c r="C80" s="86">
        <v>2298.0153432942302</v>
      </c>
      <c r="D80" s="88">
        <v>2386.11873337426</v>
      </c>
      <c r="E80" s="40">
        <f t="shared" si="1"/>
        <v>3.8338904192751239E-2</v>
      </c>
    </row>
    <row r="81" spans="1:5" ht="24.75" customHeight="1" x14ac:dyDescent="0.25">
      <c r="A81" s="33" t="s">
        <v>193</v>
      </c>
      <c r="B81" s="37" t="s">
        <v>78</v>
      </c>
      <c r="C81" s="86">
        <v>2333.1049783957101</v>
      </c>
      <c r="D81" s="88">
        <v>2384.5811220642599</v>
      </c>
      <c r="E81" s="40">
        <f t="shared" si="1"/>
        <v>2.2063363691395447E-2</v>
      </c>
    </row>
    <row r="82" spans="1:5" ht="24.75" customHeight="1" x14ac:dyDescent="0.25">
      <c r="A82" s="33" t="s">
        <v>194</v>
      </c>
      <c r="B82" s="37" t="s">
        <v>79</v>
      </c>
      <c r="C82" s="86">
        <v>1803.2198436112401</v>
      </c>
      <c r="D82" s="88">
        <v>1874.1064210588399</v>
      </c>
      <c r="E82" s="40">
        <f t="shared" si="1"/>
        <v>3.9311112119106886E-2</v>
      </c>
    </row>
    <row r="83" spans="1:5" ht="24.75" customHeight="1" x14ac:dyDescent="0.25">
      <c r="A83" s="33" t="s">
        <v>195</v>
      </c>
      <c r="B83" s="37" t="s">
        <v>80</v>
      </c>
      <c r="C83" s="86">
        <v>1951.80685624801</v>
      </c>
      <c r="D83" s="88">
        <v>2014.5738806504501</v>
      </c>
      <c r="E83" s="40">
        <f t="shared" si="1"/>
        <v>3.2158419877209625E-2</v>
      </c>
    </row>
    <row r="84" spans="1:5" ht="24.75" customHeight="1" x14ac:dyDescent="0.25">
      <c r="A84" s="33" t="s">
        <v>196</v>
      </c>
      <c r="B84" s="37" t="s">
        <v>81</v>
      </c>
      <c r="C84" s="86">
        <v>2041.4694848131101</v>
      </c>
      <c r="D84" s="88">
        <v>2144.8875449485799</v>
      </c>
      <c r="E84" s="40">
        <f t="shared" si="1"/>
        <v>5.0658636293521415E-2</v>
      </c>
    </row>
    <row r="85" spans="1:5" ht="24.75" customHeight="1" x14ac:dyDescent="0.25">
      <c r="A85" s="33" t="s">
        <v>197</v>
      </c>
      <c r="B85" s="37" t="s">
        <v>82</v>
      </c>
      <c r="C85" s="86">
        <v>2075.0526539453099</v>
      </c>
      <c r="D85" s="88">
        <v>2167.4520603876399</v>
      </c>
      <c r="E85" s="40">
        <f t="shared" si="1"/>
        <v>4.4528704496558429E-2</v>
      </c>
    </row>
    <row r="86" spans="1:5" ht="24.75" customHeight="1" x14ac:dyDescent="0.25">
      <c r="A86" s="33" t="s">
        <v>198</v>
      </c>
      <c r="B86" s="37" t="s">
        <v>83</v>
      </c>
      <c r="C86" s="86">
        <v>2069.12404693184</v>
      </c>
      <c r="D86" s="88">
        <v>2119.2360088484002</v>
      </c>
      <c r="E86" s="40">
        <f t="shared" si="1"/>
        <v>2.4218925873906748E-2</v>
      </c>
    </row>
    <row r="87" spans="1:5" ht="24.75" customHeight="1" x14ac:dyDescent="0.25">
      <c r="A87" s="33" t="s">
        <v>199</v>
      </c>
      <c r="B87" s="37" t="s">
        <v>84</v>
      </c>
      <c r="C87" s="86">
        <v>2017.1578164335001</v>
      </c>
      <c r="D87" s="88">
        <v>2087.3427359080101</v>
      </c>
      <c r="E87" s="40">
        <f t="shared" si="1"/>
        <v>3.4793965500727504E-2</v>
      </c>
    </row>
    <row r="88" spans="1:5" ht="24.75" customHeight="1" x14ac:dyDescent="0.25">
      <c r="A88" s="33" t="s">
        <v>200</v>
      </c>
      <c r="B88" s="37" t="s">
        <v>85</v>
      </c>
      <c r="C88" s="86">
        <v>1951.06393615252</v>
      </c>
      <c r="D88" s="88">
        <v>2060.2223866823701</v>
      </c>
      <c r="E88" s="40">
        <f t="shared" si="1"/>
        <v>5.5948166796168451E-2</v>
      </c>
    </row>
    <row r="89" spans="1:5" ht="24.75" customHeight="1" x14ac:dyDescent="0.25">
      <c r="A89" s="33" t="s">
        <v>201</v>
      </c>
      <c r="B89" s="37" t="s">
        <v>86</v>
      </c>
      <c r="C89" s="86">
        <v>1855.04490669802</v>
      </c>
      <c r="D89" s="88">
        <v>1912.1908915363399</v>
      </c>
      <c r="E89" s="40">
        <f t="shared" si="1"/>
        <v>3.080571507028354E-2</v>
      </c>
    </row>
    <row r="90" spans="1:5" ht="24.75" customHeight="1" x14ac:dyDescent="0.25">
      <c r="A90" s="33" t="s">
        <v>202</v>
      </c>
      <c r="B90" s="37" t="s">
        <v>87</v>
      </c>
      <c r="C90" s="86">
        <v>1974.6762870514799</v>
      </c>
      <c r="D90" s="88">
        <v>2049.8048900771901</v>
      </c>
      <c r="E90" s="40">
        <f t="shared" si="1"/>
        <v>3.8046034946765714E-2</v>
      </c>
    </row>
    <row r="91" spans="1:5" ht="24.75" customHeight="1" x14ac:dyDescent="0.25">
      <c r="A91" s="33" t="s">
        <v>203</v>
      </c>
      <c r="B91" s="37" t="s">
        <v>88</v>
      </c>
      <c r="C91" s="86">
        <v>1962.1466410956</v>
      </c>
      <c r="D91" s="88">
        <v>2084.9159972954699</v>
      </c>
      <c r="E91" s="40">
        <f t="shared" si="1"/>
        <v>6.2568899606463363E-2</v>
      </c>
    </row>
    <row r="92" spans="1:5" ht="24.75" customHeight="1" x14ac:dyDescent="0.25">
      <c r="A92" s="33" t="s">
        <v>204</v>
      </c>
      <c r="B92" s="37" t="s">
        <v>89</v>
      </c>
      <c r="C92" s="86">
        <v>1997.13052571003</v>
      </c>
      <c r="D92" s="88">
        <v>2063.1558544879899</v>
      </c>
      <c r="E92" s="40">
        <f t="shared" si="1"/>
        <v>3.3060096938073803E-2</v>
      </c>
    </row>
    <row r="93" spans="1:5" ht="24.75" customHeight="1" x14ac:dyDescent="0.25">
      <c r="A93" s="33" t="s">
        <v>205</v>
      </c>
      <c r="B93" s="37" t="s">
        <v>90</v>
      </c>
      <c r="C93" s="86">
        <v>2330.00794590025</v>
      </c>
      <c r="D93" s="88">
        <v>2424.4995773457299</v>
      </c>
      <c r="E93" s="40">
        <f t="shared" si="1"/>
        <v>4.0554209959559169E-2</v>
      </c>
    </row>
    <row r="94" spans="1:5" ht="24.75" customHeight="1" x14ac:dyDescent="0.25">
      <c r="A94" s="33" t="s">
        <v>206</v>
      </c>
      <c r="B94" s="37" t="s">
        <v>91</v>
      </c>
      <c r="C94" s="86">
        <v>2424.8414607715999</v>
      </c>
      <c r="D94" s="88">
        <v>2518.0154205157401</v>
      </c>
      <c r="E94" s="40">
        <f t="shared" si="1"/>
        <v>3.8424763536702135E-2</v>
      </c>
    </row>
    <row r="95" spans="1:5" ht="24.75" customHeight="1" x14ac:dyDescent="0.25">
      <c r="A95" s="33" t="s">
        <v>207</v>
      </c>
      <c r="B95" s="37" t="s">
        <v>92</v>
      </c>
      <c r="C95" s="86">
        <v>2575.2256569773199</v>
      </c>
      <c r="D95" s="88">
        <v>2658.6605482821201</v>
      </c>
      <c r="E95" s="40">
        <f t="shared" si="1"/>
        <v>3.2399060283801379E-2</v>
      </c>
    </row>
    <row r="96" spans="1:5" ht="24.75" customHeight="1" x14ac:dyDescent="0.25">
      <c r="A96" s="33" t="s">
        <v>208</v>
      </c>
      <c r="B96" s="37" t="s">
        <v>108</v>
      </c>
      <c r="C96" s="86">
        <v>2454.39547495742</v>
      </c>
      <c r="D96" s="88">
        <v>2501.9914434223901</v>
      </c>
      <c r="E96" s="40">
        <f t="shared" si="1"/>
        <v>1.939213502901193E-2</v>
      </c>
    </row>
    <row r="97" spans="1:5" ht="24.75" customHeight="1" x14ac:dyDescent="0.25">
      <c r="A97" s="33" t="s">
        <v>209</v>
      </c>
      <c r="B97" s="37" t="s">
        <v>93</v>
      </c>
      <c r="C97" s="86">
        <v>2457.72513962429</v>
      </c>
      <c r="D97" s="88">
        <v>2474.9371074667602</v>
      </c>
      <c r="E97" s="40">
        <f t="shared" si="1"/>
        <v>7.0032110446253187E-3</v>
      </c>
    </row>
    <row r="98" spans="1:5" ht="24.75" customHeight="1" x14ac:dyDescent="0.25">
      <c r="A98" s="33" t="s">
        <v>210</v>
      </c>
      <c r="B98" s="37" t="s">
        <v>109</v>
      </c>
      <c r="C98" s="86">
        <v>2274.31440361154</v>
      </c>
      <c r="D98" s="88">
        <v>2310.9419311617798</v>
      </c>
      <c r="E98" s="40">
        <f t="shared" si="1"/>
        <v>1.6104865489167407E-2</v>
      </c>
    </row>
    <row r="99" spans="1:5" ht="24.75" customHeight="1" x14ac:dyDescent="0.25">
      <c r="A99" s="33" t="s">
        <v>211</v>
      </c>
      <c r="B99" s="37" t="s">
        <v>94</v>
      </c>
      <c r="C99" s="86">
        <v>3311.1957840147902</v>
      </c>
      <c r="D99" s="88">
        <v>3375.9221328825702</v>
      </c>
      <c r="E99" s="40">
        <f t="shared" si="1"/>
        <v>1.9547726286755517E-2</v>
      </c>
    </row>
    <row r="100" spans="1:5" ht="24.75" customHeight="1" x14ac:dyDescent="0.25">
      <c r="A100" s="33" t="s">
        <v>212</v>
      </c>
      <c r="B100" s="37" t="s">
        <v>95</v>
      </c>
      <c r="C100" s="86">
        <v>2451.2789033316499</v>
      </c>
      <c r="D100" s="88">
        <v>2511.52239270882</v>
      </c>
      <c r="E100" s="40">
        <f t="shared" si="1"/>
        <v>2.4576350449265622E-2</v>
      </c>
    </row>
    <row r="101" spans="1:5" ht="24.75" customHeight="1" x14ac:dyDescent="0.25">
      <c r="A101" s="33" t="s">
        <v>213</v>
      </c>
      <c r="B101" s="37" t="s">
        <v>96</v>
      </c>
      <c r="C101" s="86">
        <v>2657.9328711837802</v>
      </c>
      <c r="D101" s="88">
        <v>2697.6165422437398</v>
      </c>
      <c r="E101" s="40">
        <f t="shared" si="1"/>
        <v>1.4930275888527394E-2</v>
      </c>
    </row>
    <row r="102" spans="1:5" ht="24.75" customHeight="1" x14ac:dyDescent="0.25">
      <c r="A102" s="34" t="s">
        <v>214</v>
      </c>
      <c r="B102" s="38" t="s">
        <v>97</v>
      </c>
      <c r="C102" s="87">
        <v>2426.35359856274</v>
      </c>
      <c r="D102" s="89">
        <v>2459.8666617433901</v>
      </c>
      <c r="E102" s="40">
        <f t="shared" si="1"/>
        <v>1.3812110155956523E-2</v>
      </c>
    </row>
  </sheetData>
  <mergeCells count="2">
    <mergeCell ref="A1:E1"/>
    <mergeCell ref="F1:K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8B9D9-9A26-43E0-A30D-3FF4DE7216A7}">
  <dimension ref="A1:K102"/>
  <sheetViews>
    <sheetView showGridLines="0" tabSelected="1" zoomScale="90" zoomScaleNormal="90" workbookViewId="0">
      <selection activeCell="K31" sqref="K31"/>
    </sheetView>
  </sheetViews>
  <sheetFormatPr baseColWidth="10" defaultRowHeight="12.75" x14ac:dyDescent="0.25"/>
  <cols>
    <col min="1" max="1" width="12.140625" style="23" customWidth="1"/>
    <col min="2" max="2" width="32.140625" style="23" customWidth="1"/>
    <col min="3" max="5" width="15.140625" style="23" customWidth="1"/>
    <col min="6" max="11" width="14.28515625" style="23" customWidth="1"/>
    <col min="12" max="16384" width="11.42578125" style="23"/>
  </cols>
  <sheetData>
    <row r="1" spans="1:11" ht="38.25" customHeight="1" x14ac:dyDescent="0.25">
      <c r="A1" s="254" t="s">
        <v>309</v>
      </c>
      <c r="B1" s="254"/>
      <c r="C1" s="254"/>
      <c r="D1" s="254"/>
      <c r="E1" s="254"/>
      <c r="F1" s="255" t="s">
        <v>309</v>
      </c>
      <c r="G1" s="239"/>
      <c r="H1" s="239"/>
      <c r="I1" s="239"/>
      <c r="J1" s="239"/>
      <c r="K1" s="239"/>
    </row>
    <row r="2" spans="1:11" ht="25.5" x14ac:dyDescent="0.25">
      <c r="A2" s="31" t="s">
        <v>215</v>
      </c>
      <c r="B2" s="36" t="s">
        <v>5</v>
      </c>
      <c r="C2" s="32" t="s">
        <v>227</v>
      </c>
      <c r="D2" s="32" t="s">
        <v>249</v>
      </c>
      <c r="E2" s="39" t="s">
        <v>228</v>
      </c>
    </row>
    <row r="3" spans="1:11" ht="15.75" customHeight="1" x14ac:dyDescent="0.25">
      <c r="A3" s="33" t="s">
        <v>115</v>
      </c>
      <c r="B3" s="37" t="s">
        <v>6</v>
      </c>
      <c r="C3" s="86">
        <v>3221.0049760765601</v>
      </c>
      <c r="D3" s="88">
        <v>3366.05194028817</v>
      </c>
      <c r="E3" s="40">
        <f>(D3-C3)/C3</f>
        <v>4.5031586504497956E-2</v>
      </c>
    </row>
    <row r="4" spans="1:11" ht="15.75" customHeight="1" x14ac:dyDescent="0.25">
      <c r="A4" s="33" t="s">
        <v>116</v>
      </c>
      <c r="B4" s="37" t="s">
        <v>7</v>
      </c>
      <c r="C4" s="86">
        <v>2818.3916094696201</v>
      </c>
      <c r="D4" s="88">
        <v>2774.6597801431799</v>
      </c>
      <c r="E4" s="40">
        <f t="shared" ref="E4:E67" si="0">(D4-C4)/C4</f>
        <v>-1.5516590802890556E-2</v>
      </c>
    </row>
    <row r="5" spans="1:11" ht="15.75" customHeight="1" x14ac:dyDescent="0.25">
      <c r="A5" s="33" t="s">
        <v>117</v>
      </c>
      <c r="B5" s="37" t="s">
        <v>8</v>
      </c>
      <c r="C5" s="86">
        <v>2550.3360025431102</v>
      </c>
      <c r="D5" s="88">
        <v>2752.9817776728</v>
      </c>
      <c r="E5" s="40">
        <f t="shared" si="0"/>
        <v>7.9458461523351509E-2</v>
      </c>
    </row>
    <row r="6" spans="1:11" ht="15.75" customHeight="1" x14ac:dyDescent="0.25">
      <c r="A6" s="33" t="s">
        <v>118</v>
      </c>
      <c r="B6" s="37" t="s">
        <v>9</v>
      </c>
      <c r="C6" s="86">
        <v>2703.45706462212</v>
      </c>
      <c r="D6" s="88">
        <v>2752.3774170790198</v>
      </c>
      <c r="E6" s="40">
        <f t="shared" si="0"/>
        <v>1.8095479708954684E-2</v>
      </c>
    </row>
    <row r="7" spans="1:11" ht="15.75" customHeight="1" x14ac:dyDescent="0.25">
      <c r="A7" s="33" t="s">
        <v>119</v>
      </c>
      <c r="B7" s="37" t="s">
        <v>10</v>
      </c>
      <c r="C7" s="86">
        <v>2784.93748870952</v>
      </c>
      <c r="D7" s="88">
        <v>2906.4613057862098</v>
      </c>
      <c r="E7" s="40">
        <f t="shared" si="0"/>
        <v>4.3636102271365974E-2</v>
      </c>
    </row>
    <row r="8" spans="1:11" ht="15.75" customHeight="1" x14ac:dyDescent="0.25">
      <c r="A8" s="33" t="s">
        <v>120</v>
      </c>
      <c r="B8" s="37" t="s">
        <v>11</v>
      </c>
      <c r="C8" s="86">
        <v>3392.59632479026</v>
      </c>
      <c r="D8" s="88">
        <v>3501.1026351285</v>
      </c>
      <c r="E8" s="40">
        <f t="shared" si="0"/>
        <v>3.1983265897379667E-2</v>
      </c>
    </row>
    <row r="9" spans="1:11" ht="15.75" customHeight="1" x14ac:dyDescent="0.25">
      <c r="A9" s="33" t="s">
        <v>121</v>
      </c>
      <c r="B9" s="37" t="s">
        <v>12</v>
      </c>
      <c r="C9" s="86">
        <v>2589.6176470588198</v>
      </c>
      <c r="D9" s="88">
        <v>2633.9080009753902</v>
      </c>
      <c r="E9" s="40">
        <f t="shared" si="0"/>
        <v>1.7103047612790863E-2</v>
      </c>
    </row>
    <row r="10" spans="1:11" ht="15.75" customHeight="1" x14ac:dyDescent="0.25">
      <c r="A10" s="33" t="s">
        <v>122</v>
      </c>
      <c r="B10" s="37" t="s">
        <v>13</v>
      </c>
      <c r="C10" s="86">
        <v>2594.1607843137299</v>
      </c>
      <c r="D10" s="88">
        <v>2667.93921568628</v>
      </c>
      <c r="E10" s="40">
        <f t="shared" si="0"/>
        <v>2.8440192226584671E-2</v>
      </c>
    </row>
    <row r="11" spans="1:11" ht="15.75" customHeight="1" x14ac:dyDescent="0.25">
      <c r="A11" s="33" t="s">
        <v>123</v>
      </c>
      <c r="B11" s="37" t="s">
        <v>14</v>
      </c>
      <c r="C11" s="86">
        <v>2547.4294347517598</v>
      </c>
      <c r="D11" s="88">
        <v>2665.0484430096799</v>
      </c>
      <c r="E11" s="40">
        <f t="shared" si="0"/>
        <v>4.6171645288137976E-2</v>
      </c>
    </row>
    <row r="12" spans="1:11" ht="15.75" customHeight="1" x14ac:dyDescent="0.25">
      <c r="A12" s="33" t="s">
        <v>124</v>
      </c>
      <c r="B12" s="37" t="s">
        <v>15</v>
      </c>
      <c r="C12" s="86">
        <v>2896.6768956289002</v>
      </c>
      <c r="D12" s="88">
        <v>2959.75343443354</v>
      </c>
      <c r="E12" s="40">
        <f t="shared" si="0"/>
        <v>2.1775483106114657E-2</v>
      </c>
    </row>
    <row r="13" spans="1:11" ht="15.75" customHeight="1" x14ac:dyDescent="0.25">
      <c r="A13" s="33" t="s">
        <v>125</v>
      </c>
      <c r="B13" s="37" t="s">
        <v>16</v>
      </c>
      <c r="C13" s="86">
        <v>2491.6290341931599</v>
      </c>
      <c r="D13" s="88">
        <v>2584.5147570485901</v>
      </c>
      <c r="E13" s="40">
        <f t="shared" si="0"/>
        <v>3.7279114017672588E-2</v>
      </c>
    </row>
    <row r="14" spans="1:11" ht="15.75" customHeight="1" x14ac:dyDescent="0.25">
      <c r="A14" s="33" t="s">
        <v>126</v>
      </c>
      <c r="B14" s="37" t="s">
        <v>17</v>
      </c>
      <c r="C14" s="86">
        <v>2047.39277864992</v>
      </c>
      <c r="D14" s="88">
        <v>2141.6358925398299</v>
      </c>
      <c r="E14" s="40">
        <f t="shared" si="0"/>
        <v>4.6030793344916998E-2</v>
      </c>
    </row>
    <row r="15" spans="1:11" ht="15.75" customHeight="1" x14ac:dyDescent="0.25">
      <c r="A15" s="33" t="s">
        <v>127</v>
      </c>
      <c r="B15" s="37" t="s">
        <v>18</v>
      </c>
      <c r="C15" s="86">
        <v>3004.6280216554801</v>
      </c>
      <c r="D15" s="88">
        <v>3136.1267811419598</v>
      </c>
      <c r="E15" s="40">
        <f t="shared" si="0"/>
        <v>4.3765404082874437E-2</v>
      </c>
    </row>
    <row r="16" spans="1:11" ht="15.75" customHeight="1" x14ac:dyDescent="0.25">
      <c r="A16" s="33" t="s">
        <v>128</v>
      </c>
      <c r="B16" s="37" t="s">
        <v>19</v>
      </c>
      <c r="C16" s="86">
        <v>2845.2339746268799</v>
      </c>
      <c r="D16" s="88">
        <v>2997.13228577067</v>
      </c>
      <c r="E16" s="40">
        <f t="shared" si="0"/>
        <v>5.3386931443383266E-2</v>
      </c>
    </row>
    <row r="17" spans="1:5" ht="15.75" customHeight="1" x14ac:dyDescent="0.25">
      <c r="A17" s="33" t="s">
        <v>129</v>
      </c>
      <c r="B17" s="37" t="s">
        <v>20</v>
      </c>
      <c r="C17" s="86">
        <v>2318.7543209876499</v>
      </c>
      <c r="D17" s="88">
        <v>2442.3843446543401</v>
      </c>
      <c r="E17" s="40">
        <f t="shared" si="0"/>
        <v>5.3317431065327908E-2</v>
      </c>
    </row>
    <row r="18" spans="1:5" ht="15.75" customHeight="1" x14ac:dyDescent="0.25">
      <c r="A18" s="33" t="s">
        <v>130</v>
      </c>
      <c r="B18" s="37" t="s">
        <v>21</v>
      </c>
      <c r="C18" s="86">
        <v>2340.7016336402598</v>
      </c>
      <c r="D18" s="88">
        <v>2479.0836442167702</v>
      </c>
      <c r="E18" s="40">
        <f t="shared" si="0"/>
        <v>5.9119884648133718E-2</v>
      </c>
    </row>
    <row r="19" spans="1:5" ht="15.75" customHeight="1" x14ac:dyDescent="0.25">
      <c r="A19" s="33" t="s">
        <v>131</v>
      </c>
      <c r="B19" s="37" t="s">
        <v>22</v>
      </c>
      <c r="C19" s="86">
        <v>2719.2507697185802</v>
      </c>
      <c r="D19" s="88">
        <v>2875.9840767259302</v>
      </c>
      <c r="E19" s="40">
        <f t="shared" si="0"/>
        <v>5.7638415975725048E-2</v>
      </c>
    </row>
    <row r="20" spans="1:5" ht="15.75" customHeight="1" x14ac:dyDescent="0.25">
      <c r="A20" s="33" t="s">
        <v>132</v>
      </c>
      <c r="B20" s="37" t="s">
        <v>23</v>
      </c>
      <c r="C20" s="86">
        <v>2635.4094036697202</v>
      </c>
      <c r="D20" s="88">
        <v>2809.1362385321099</v>
      </c>
      <c r="E20" s="40">
        <f t="shared" si="0"/>
        <v>6.5920245492211149E-2</v>
      </c>
    </row>
    <row r="21" spans="1:5" ht="31.5" customHeight="1" x14ac:dyDescent="0.25">
      <c r="A21" s="33" t="s">
        <v>133</v>
      </c>
      <c r="B21" s="37" t="s">
        <v>24</v>
      </c>
      <c r="C21" s="86">
        <v>3405.15557356317</v>
      </c>
      <c r="D21" s="88">
        <v>3514.5384615384601</v>
      </c>
      <c r="E21" s="40">
        <f t="shared" si="0"/>
        <v>3.2122728495729579E-2</v>
      </c>
    </row>
    <row r="22" spans="1:5" ht="31.5" customHeight="1" x14ac:dyDescent="0.25">
      <c r="A22" s="33" t="s">
        <v>134</v>
      </c>
      <c r="B22" s="37" t="s">
        <v>25</v>
      </c>
      <c r="C22" s="86">
        <v>2976.6651531728699</v>
      </c>
      <c r="D22" s="88">
        <v>3094.6938457336801</v>
      </c>
      <c r="E22" s="40">
        <f t="shared" si="0"/>
        <v>3.9651316653806945E-2</v>
      </c>
    </row>
    <row r="23" spans="1:5" ht="15.75" customHeight="1" x14ac:dyDescent="0.25">
      <c r="A23" s="33" t="s">
        <v>135</v>
      </c>
      <c r="B23" s="37" t="s">
        <v>102</v>
      </c>
      <c r="C23" s="86">
        <v>2304.07075030639</v>
      </c>
      <c r="D23" s="88">
        <v>2418.6869351877599</v>
      </c>
      <c r="E23" s="40">
        <f t="shared" si="0"/>
        <v>4.9745080469481472E-2</v>
      </c>
    </row>
    <row r="24" spans="1:5" ht="15.75" customHeight="1" x14ac:dyDescent="0.25">
      <c r="A24" s="33" t="s">
        <v>136</v>
      </c>
      <c r="B24" s="37" t="s">
        <v>26</v>
      </c>
      <c r="C24" s="86">
        <v>2305.3357142857099</v>
      </c>
      <c r="D24" s="88">
        <v>2472.1642857142901</v>
      </c>
      <c r="E24" s="40">
        <f t="shared" si="0"/>
        <v>7.236628070904233E-2</v>
      </c>
    </row>
    <row r="25" spans="1:5" ht="15.75" customHeight="1" x14ac:dyDescent="0.25">
      <c r="A25" s="33" t="s">
        <v>137</v>
      </c>
      <c r="B25" s="37" t="s">
        <v>27</v>
      </c>
      <c r="C25" s="86">
        <v>2629.17723095682</v>
      </c>
      <c r="D25" s="88">
        <v>2727.1508924765399</v>
      </c>
      <c r="E25" s="40">
        <f t="shared" si="0"/>
        <v>3.7264000450842522E-2</v>
      </c>
    </row>
    <row r="26" spans="1:5" ht="15.75" customHeight="1" x14ac:dyDescent="0.25">
      <c r="A26" s="33" t="s">
        <v>138</v>
      </c>
      <c r="B26" s="37" t="s">
        <v>28</v>
      </c>
      <c r="C26" s="86">
        <v>2904.5229230769201</v>
      </c>
      <c r="D26" s="88">
        <v>2957.9312307692298</v>
      </c>
      <c r="E26" s="40">
        <f t="shared" si="0"/>
        <v>1.8387979405489231E-2</v>
      </c>
    </row>
    <row r="27" spans="1:5" ht="15.75" customHeight="1" x14ac:dyDescent="0.25">
      <c r="A27" s="33" t="s">
        <v>139</v>
      </c>
      <c r="B27" s="37" t="s">
        <v>29</v>
      </c>
      <c r="C27" s="86">
        <v>2916.8233694487999</v>
      </c>
      <c r="D27" s="88">
        <v>2988.8964953271002</v>
      </c>
      <c r="E27" s="40">
        <f t="shared" si="0"/>
        <v>2.4709458458542229E-2</v>
      </c>
    </row>
    <row r="28" spans="1:5" ht="15.75" customHeight="1" x14ac:dyDescent="0.25">
      <c r="A28" s="33" t="s">
        <v>140</v>
      </c>
      <c r="B28" s="37" t="s">
        <v>30</v>
      </c>
      <c r="C28" s="86">
        <v>3124.6634910060002</v>
      </c>
      <c r="D28" s="88">
        <v>3231.4880196828299</v>
      </c>
      <c r="E28" s="40">
        <f t="shared" si="0"/>
        <v>3.4187530588273694E-2</v>
      </c>
    </row>
    <row r="29" spans="1:5" ht="15.75" customHeight="1" x14ac:dyDescent="0.25">
      <c r="A29" s="33" t="s">
        <v>141</v>
      </c>
      <c r="B29" s="37" t="s">
        <v>31</v>
      </c>
      <c r="C29" s="86">
        <v>3126.4085799824702</v>
      </c>
      <c r="D29" s="88">
        <v>3127.16437047523</v>
      </c>
      <c r="E29" s="40">
        <f t="shared" si="0"/>
        <v>2.4174399264349531E-4</v>
      </c>
    </row>
    <row r="30" spans="1:5" ht="15.75" customHeight="1" x14ac:dyDescent="0.25">
      <c r="A30" s="33" t="s">
        <v>142</v>
      </c>
      <c r="B30" s="37" t="s">
        <v>32</v>
      </c>
      <c r="C30" s="86">
        <v>2501.8136374709302</v>
      </c>
      <c r="D30" s="88">
        <v>2601.8317434797</v>
      </c>
      <c r="E30" s="40">
        <f t="shared" si="0"/>
        <v>3.9978239989880919E-2</v>
      </c>
    </row>
    <row r="31" spans="1:5" ht="15.75" customHeight="1" x14ac:dyDescent="0.25">
      <c r="A31" s="33" t="s">
        <v>143</v>
      </c>
      <c r="B31" s="37" t="s">
        <v>103</v>
      </c>
      <c r="C31" s="86">
        <v>2803.7779922779901</v>
      </c>
      <c r="D31" s="88">
        <v>2965.6911196911201</v>
      </c>
      <c r="E31" s="40">
        <f t="shared" si="0"/>
        <v>5.7748198273565955E-2</v>
      </c>
    </row>
    <row r="32" spans="1:5" ht="15.75" customHeight="1" x14ac:dyDescent="0.25">
      <c r="A32" s="33" t="s">
        <v>144</v>
      </c>
      <c r="B32" s="37" t="s">
        <v>104</v>
      </c>
      <c r="C32" s="86">
        <v>2793.5216396083702</v>
      </c>
      <c r="D32" s="88">
        <v>2869.2454227854801</v>
      </c>
      <c r="E32" s="40">
        <f t="shared" si="0"/>
        <v>2.7106925575033594E-2</v>
      </c>
    </row>
    <row r="33" spans="1:5" ht="15.75" customHeight="1" x14ac:dyDescent="0.25">
      <c r="A33" s="33" t="s">
        <v>145</v>
      </c>
      <c r="B33" s="37" t="s">
        <v>33</v>
      </c>
      <c r="C33" s="86">
        <v>2734.4932475884202</v>
      </c>
      <c r="D33" s="88">
        <v>2905.9548231511299</v>
      </c>
      <c r="E33" s="40">
        <f t="shared" si="0"/>
        <v>6.2703236043432725E-2</v>
      </c>
    </row>
    <row r="34" spans="1:5" ht="15.75" customHeight="1" x14ac:dyDescent="0.25">
      <c r="A34" s="33" t="s">
        <v>146</v>
      </c>
      <c r="B34" s="37" t="s">
        <v>34</v>
      </c>
      <c r="C34" s="86">
        <v>2890.0573433638201</v>
      </c>
      <c r="D34" s="88">
        <v>3030.8665966468898</v>
      </c>
      <c r="E34" s="40">
        <f t="shared" si="0"/>
        <v>4.8721958270619557E-2</v>
      </c>
    </row>
    <row r="35" spans="1:5" ht="15.75" customHeight="1" x14ac:dyDescent="0.25">
      <c r="A35" s="33" t="s">
        <v>147</v>
      </c>
      <c r="B35" s="37" t="s">
        <v>35</v>
      </c>
      <c r="C35" s="86">
        <v>2416.1673270588299</v>
      </c>
      <c r="D35" s="88">
        <v>2562.6077757614198</v>
      </c>
      <c r="E35" s="40">
        <f t="shared" si="0"/>
        <v>6.0608570881078037E-2</v>
      </c>
    </row>
    <row r="36" spans="1:5" ht="15.75" customHeight="1" x14ac:dyDescent="0.25">
      <c r="A36" s="33" t="s">
        <v>148</v>
      </c>
      <c r="B36" s="37" t="s">
        <v>36</v>
      </c>
      <c r="C36" s="86">
        <v>3114.1465996727902</v>
      </c>
      <c r="D36" s="88">
        <v>3268.5700468795299</v>
      </c>
      <c r="E36" s="40">
        <f t="shared" si="0"/>
        <v>4.9587725646238118E-2</v>
      </c>
    </row>
    <row r="37" spans="1:5" ht="15.75" customHeight="1" x14ac:dyDescent="0.25">
      <c r="A37" s="33" t="s">
        <v>149</v>
      </c>
      <c r="B37" s="37" t="s">
        <v>37</v>
      </c>
      <c r="C37" s="86">
        <v>2827.2807396882899</v>
      </c>
      <c r="D37" s="88">
        <v>2972.3593805383198</v>
      </c>
      <c r="E37" s="40">
        <f t="shared" si="0"/>
        <v>5.1313843303026525E-2</v>
      </c>
    </row>
    <row r="38" spans="1:5" ht="15.75" customHeight="1" x14ac:dyDescent="0.25">
      <c r="A38" s="33" t="s">
        <v>150</v>
      </c>
      <c r="B38" s="37" t="s">
        <v>38</v>
      </c>
      <c r="C38" s="86">
        <v>2930.8910800385702</v>
      </c>
      <c r="D38" s="88">
        <v>3050.7292189006698</v>
      </c>
      <c r="E38" s="40">
        <f t="shared" si="0"/>
        <v>4.088795372788899E-2</v>
      </c>
    </row>
    <row r="39" spans="1:5" ht="15.75" customHeight="1" x14ac:dyDescent="0.25">
      <c r="A39" s="33" t="s">
        <v>151</v>
      </c>
      <c r="B39" s="37" t="s">
        <v>39</v>
      </c>
      <c r="C39" s="86">
        <v>2385.17580013214</v>
      </c>
      <c r="D39" s="88">
        <v>2432.5646776742601</v>
      </c>
      <c r="E39" s="40">
        <f t="shared" si="0"/>
        <v>1.9868085840672511E-2</v>
      </c>
    </row>
    <row r="40" spans="1:5" ht="15.75" customHeight="1" x14ac:dyDescent="0.25">
      <c r="A40" s="33" t="s">
        <v>152</v>
      </c>
      <c r="B40" s="37" t="s">
        <v>40</v>
      </c>
      <c r="C40" s="86">
        <v>2982.4910887030101</v>
      </c>
      <c r="D40" s="88">
        <v>3116.8962250899599</v>
      </c>
      <c r="E40" s="40">
        <f t="shared" si="0"/>
        <v>4.5064723544705823E-2</v>
      </c>
    </row>
    <row r="41" spans="1:5" ht="15.75" customHeight="1" x14ac:dyDescent="0.25">
      <c r="A41" s="33" t="s">
        <v>153</v>
      </c>
      <c r="B41" s="37" t="s">
        <v>41</v>
      </c>
      <c r="C41" s="86">
        <v>3084.52085214407</v>
      </c>
      <c r="D41" s="88">
        <v>3214.0196223235398</v>
      </c>
      <c r="E41" s="40">
        <f t="shared" si="0"/>
        <v>4.1983431588557558E-2</v>
      </c>
    </row>
    <row r="42" spans="1:5" ht="15.75" customHeight="1" x14ac:dyDescent="0.25">
      <c r="A42" s="33" t="s">
        <v>154</v>
      </c>
      <c r="B42" s="37" t="s">
        <v>42</v>
      </c>
      <c r="C42" s="86">
        <v>2941.9104627766601</v>
      </c>
      <c r="D42" s="88">
        <v>3074.6641485965902</v>
      </c>
      <c r="E42" s="40">
        <f t="shared" si="0"/>
        <v>4.5124991905645319E-2</v>
      </c>
    </row>
    <row r="43" spans="1:5" ht="15.75" customHeight="1" x14ac:dyDescent="0.25">
      <c r="A43" s="33" t="s">
        <v>155</v>
      </c>
      <c r="B43" s="37" t="s">
        <v>43</v>
      </c>
      <c r="C43" s="86">
        <v>2203.9355213419299</v>
      </c>
      <c r="D43" s="88">
        <v>2282.3015393362298</v>
      </c>
      <c r="E43" s="40">
        <f t="shared" si="0"/>
        <v>3.5557309746786281E-2</v>
      </c>
    </row>
    <row r="44" spans="1:5" ht="15.75" customHeight="1" x14ac:dyDescent="0.25">
      <c r="A44" s="33" t="s">
        <v>156</v>
      </c>
      <c r="B44" s="37" t="s">
        <v>44</v>
      </c>
      <c r="C44" s="86">
        <v>2674.3945652645898</v>
      </c>
      <c r="D44" s="88">
        <v>2814.2898955452401</v>
      </c>
      <c r="E44" s="40">
        <f t="shared" si="0"/>
        <v>5.2309158901842845E-2</v>
      </c>
    </row>
    <row r="45" spans="1:5" ht="15.75" customHeight="1" x14ac:dyDescent="0.25">
      <c r="A45" s="33" t="s">
        <v>157</v>
      </c>
      <c r="B45" s="37" t="s">
        <v>45</v>
      </c>
      <c r="C45" s="86">
        <v>2663.7921950454202</v>
      </c>
      <c r="D45" s="88">
        <v>2803.3319693844101</v>
      </c>
      <c r="E45" s="40">
        <f t="shared" si="0"/>
        <v>5.2383881369774274E-2</v>
      </c>
    </row>
    <row r="46" spans="1:5" ht="15.75" customHeight="1" x14ac:dyDescent="0.25">
      <c r="A46" s="33" t="s">
        <v>158</v>
      </c>
      <c r="B46" s="37" t="s">
        <v>46</v>
      </c>
      <c r="C46" s="86">
        <v>2156.2531548309098</v>
      </c>
      <c r="D46" s="88">
        <v>2264.4786493931001</v>
      </c>
      <c r="E46" s="40">
        <f t="shared" si="0"/>
        <v>5.0191460274374503E-2</v>
      </c>
    </row>
    <row r="47" spans="1:5" ht="15.75" customHeight="1" x14ac:dyDescent="0.25">
      <c r="A47" s="33" t="s">
        <v>159</v>
      </c>
      <c r="B47" s="37" t="s">
        <v>47</v>
      </c>
      <c r="C47" s="86">
        <v>2948.7278689838399</v>
      </c>
      <c r="D47" s="88">
        <v>3117.9383029616401</v>
      </c>
      <c r="E47" s="40">
        <f t="shared" si="0"/>
        <v>5.7384214988991766E-2</v>
      </c>
    </row>
    <row r="48" spans="1:5" ht="15.75" customHeight="1" x14ac:dyDescent="0.25">
      <c r="A48" s="33" t="s">
        <v>160</v>
      </c>
      <c r="B48" s="37" t="s">
        <v>48</v>
      </c>
      <c r="C48" s="86">
        <v>3033.2680632749002</v>
      </c>
      <c r="D48" s="88">
        <v>3183.5328237283502</v>
      </c>
      <c r="E48" s="40">
        <f t="shared" si="0"/>
        <v>4.9538899074819988E-2</v>
      </c>
    </row>
    <row r="49" spans="1:5" ht="15.75" customHeight="1" x14ac:dyDescent="0.25">
      <c r="A49" s="33" t="s">
        <v>161</v>
      </c>
      <c r="B49" s="37" t="s">
        <v>49</v>
      </c>
      <c r="C49" s="86">
        <v>3020.1388888888901</v>
      </c>
      <c r="D49" s="88">
        <v>3040.2383781567701</v>
      </c>
      <c r="E49" s="40">
        <f t="shared" si="0"/>
        <v>6.655153953954291E-3</v>
      </c>
    </row>
    <row r="50" spans="1:5" ht="15.75" customHeight="1" x14ac:dyDescent="0.25">
      <c r="A50" s="33" t="s">
        <v>162</v>
      </c>
      <c r="B50" s="37" t="s">
        <v>50</v>
      </c>
      <c r="C50" s="86">
        <v>2685.7300699300699</v>
      </c>
      <c r="D50" s="88">
        <v>2809.35</v>
      </c>
      <c r="E50" s="40">
        <f t="shared" si="0"/>
        <v>4.6028426852721183E-2</v>
      </c>
    </row>
    <row r="51" spans="1:5" ht="15.75" customHeight="1" x14ac:dyDescent="0.25">
      <c r="A51" s="33" t="s">
        <v>163</v>
      </c>
      <c r="B51" s="37" t="s">
        <v>51</v>
      </c>
      <c r="C51" s="86">
        <v>1993.5</v>
      </c>
      <c r="D51" s="88">
        <v>2055</v>
      </c>
      <c r="E51" s="40">
        <f t="shared" si="0"/>
        <v>3.0850263355906696E-2</v>
      </c>
    </row>
    <row r="52" spans="1:5" ht="15.75" customHeight="1" x14ac:dyDescent="0.25">
      <c r="A52" s="33" t="s">
        <v>164</v>
      </c>
      <c r="B52" s="37" t="s">
        <v>52</v>
      </c>
      <c r="C52" s="86">
        <v>3065.5704071499499</v>
      </c>
      <c r="D52" s="88">
        <v>3204.2378631133101</v>
      </c>
      <c r="E52" s="40">
        <f t="shared" si="0"/>
        <v>4.5233818685077559E-2</v>
      </c>
    </row>
    <row r="53" spans="1:5" ht="15.75" customHeight="1" x14ac:dyDescent="0.25">
      <c r="A53" s="33" t="s">
        <v>165</v>
      </c>
      <c r="B53" s="37" t="s">
        <v>53</v>
      </c>
      <c r="C53" s="86">
        <v>2608.9285735839999</v>
      </c>
      <c r="D53" s="88">
        <v>2727.3634028339202</v>
      </c>
      <c r="E53" s="40">
        <f t="shared" si="0"/>
        <v>4.5395964630500094E-2</v>
      </c>
    </row>
    <row r="54" spans="1:5" ht="15.75" customHeight="1" x14ac:dyDescent="0.25">
      <c r="A54" s="33" t="s">
        <v>166</v>
      </c>
      <c r="B54" s="37" t="s">
        <v>54</v>
      </c>
      <c r="C54" s="86">
        <v>3059.0976574567899</v>
      </c>
      <c r="D54" s="88">
        <v>3127.4074742234602</v>
      </c>
      <c r="E54" s="40">
        <f t="shared" si="0"/>
        <v>2.2330054289100516E-2</v>
      </c>
    </row>
    <row r="55" spans="1:5" ht="15.75" customHeight="1" x14ac:dyDescent="0.25">
      <c r="A55" s="33" t="s">
        <v>167</v>
      </c>
      <c r="B55" s="37" t="s">
        <v>55</v>
      </c>
      <c r="C55" s="86">
        <v>2479.3151515151499</v>
      </c>
      <c r="D55" s="88">
        <v>2612.9090909090901</v>
      </c>
      <c r="E55" s="40">
        <f t="shared" si="0"/>
        <v>5.3883403774747547E-2</v>
      </c>
    </row>
    <row r="56" spans="1:5" ht="15.75" customHeight="1" x14ac:dyDescent="0.25">
      <c r="A56" s="33" t="s">
        <v>168</v>
      </c>
      <c r="B56" s="37" t="s">
        <v>56</v>
      </c>
      <c r="C56" s="86">
        <v>2490.8650485436901</v>
      </c>
      <c r="D56" s="88">
        <v>2629.6048543689299</v>
      </c>
      <c r="E56" s="40">
        <f t="shared" si="0"/>
        <v>5.5699447027993503E-2</v>
      </c>
    </row>
    <row r="57" spans="1:5" ht="15.75" customHeight="1" x14ac:dyDescent="0.25">
      <c r="A57" s="33" t="s">
        <v>169</v>
      </c>
      <c r="B57" s="37" t="s">
        <v>57</v>
      </c>
      <c r="C57" s="86">
        <v>2688.5109053497899</v>
      </c>
      <c r="D57" s="88">
        <v>2834.3024846288199</v>
      </c>
      <c r="E57" s="40">
        <f t="shared" si="0"/>
        <v>5.4227631730607281E-2</v>
      </c>
    </row>
    <row r="58" spans="1:5" ht="15.75" customHeight="1" x14ac:dyDescent="0.25">
      <c r="A58" s="33" t="s">
        <v>170</v>
      </c>
      <c r="B58" s="37" t="s">
        <v>58</v>
      </c>
      <c r="C58" s="86">
        <v>2550.0726315789502</v>
      </c>
      <c r="D58" s="88">
        <v>2750.38740886307</v>
      </c>
      <c r="E58" s="40">
        <f t="shared" si="0"/>
        <v>7.8552577210355468E-2</v>
      </c>
    </row>
    <row r="59" spans="1:5" ht="15.75" customHeight="1" x14ac:dyDescent="0.25">
      <c r="A59" s="33" t="s">
        <v>171</v>
      </c>
      <c r="B59" s="37" t="s">
        <v>229</v>
      </c>
      <c r="C59" s="86">
        <v>2770.01760050336</v>
      </c>
      <c r="D59" s="88">
        <v>2934.2137142340398</v>
      </c>
      <c r="E59" s="40">
        <f t="shared" si="0"/>
        <v>5.9276198714709454E-2</v>
      </c>
    </row>
    <row r="60" spans="1:5" ht="15.75" customHeight="1" x14ac:dyDescent="0.25">
      <c r="A60" s="33" t="s">
        <v>172</v>
      </c>
      <c r="B60" s="37" t="s">
        <v>60</v>
      </c>
      <c r="C60" s="86">
        <v>2702.4376951252998</v>
      </c>
      <c r="D60" s="88">
        <v>2841.06876457423</v>
      </c>
      <c r="E60" s="40">
        <f t="shared" si="0"/>
        <v>5.1298525660367744E-2</v>
      </c>
    </row>
    <row r="61" spans="1:5" ht="15.75" customHeight="1" x14ac:dyDescent="0.25">
      <c r="A61" s="33" t="s">
        <v>173</v>
      </c>
      <c r="B61" s="37" t="s">
        <v>61</v>
      </c>
      <c r="C61" s="86">
        <v>2762.20544554455</v>
      </c>
      <c r="D61" s="88">
        <v>2845.0854008352198</v>
      </c>
      <c r="E61" s="40">
        <f t="shared" si="0"/>
        <v>3.0004993084187706E-2</v>
      </c>
    </row>
    <row r="62" spans="1:5" ht="15.75" customHeight="1" x14ac:dyDescent="0.25">
      <c r="A62" s="33" t="s">
        <v>174</v>
      </c>
      <c r="B62" s="37" t="s">
        <v>62</v>
      </c>
      <c r="C62" s="86">
        <v>2576.12517071499</v>
      </c>
      <c r="D62" s="88">
        <v>2693.16402712951</v>
      </c>
      <c r="E62" s="40">
        <f t="shared" si="0"/>
        <v>4.5432131072278815E-2</v>
      </c>
    </row>
    <row r="63" spans="1:5" ht="15.75" customHeight="1" x14ac:dyDescent="0.25">
      <c r="A63" s="33" t="s">
        <v>175</v>
      </c>
      <c r="B63" s="37" t="s">
        <v>63</v>
      </c>
      <c r="C63" s="86">
        <v>3021.2951670701</v>
      </c>
      <c r="D63" s="88">
        <v>3119.60902003</v>
      </c>
      <c r="E63" s="40">
        <f t="shared" si="0"/>
        <v>3.2540300607318634E-2</v>
      </c>
    </row>
    <row r="64" spans="1:5" ht="15.75" customHeight="1" x14ac:dyDescent="0.25">
      <c r="A64" s="33" t="s">
        <v>176</v>
      </c>
      <c r="B64" s="37" t="s">
        <v>64</v>
      </c>
      <c r="C64" s="86">
        <v>2805.7971238938098</v>
      </c>
      <c r="D64" s="88">
        <v>2963.0475663716802</v>
      </c>
      <c r="E64" s="40">
        <f t="shared" si="0"/>
        <v>5.6044837005051321E-2</v>
      </c>
    </row>
    <row r="65" spans="1:5" ht="15.75" customHeight="1" x14ac:dyDescent="0.25">
      <c r="A65" s="33" t="s">
        <v>177</v>
      </c>
      <c r="B65" s="37" t="s">
        <v>65</v>
      </c>
      <c r="C65" s="86">
        <v>2856.8817670230701</v>
      </c>
      <c r="D65" s="88">
        <v>2859.7440408626599</v>
      </c>
      <c r="E65" s="40">
        <f t="shared" si="0"/>
        <v>1.0018873978716698E-3</v>
      </c>
    </row>
    <row r="66" spans="1:5" ht="15.75" customHeight="1" x14ac:dyDescent="0.25">
      <c r="A66" s="33" t="s">
        <v>178</v>
      </c>
      <c r="B66" s="37" t="s">
        <v>66</v>
      </c>
      <c r="C66" s="86">
        <v>2851.2247378369998</v>
      </c>
      <c r="D66" s="88">
        <v>2996.73973169897</v>
      </c>
      <c r="E66" s="40">
        <f t="shared" si="0"/>
        <v>5.1035960768340202E-2</v>
      </c>
    </row>
    <row r="67" spans="1:5" ht="15.75" customHeight="1" x14ac:dyDescent="0.25">
      <c r="A67" s="33" t="s">
        <v>179</v>
      </c>
      <c r="B67" s="37" t="s">
        <v>67</v>
      </c>
      <c r="C67" s="86">
        <v>2887.4190476190502</v>
      </c>
      <c r="D67" s="88">
        <v>3122.7081804761901</v>
      </c>
      <c r="E67" s="40">
        <f t="shared" si="0"/>
        <v>8.1487698521334515E-2</v>
      </c>
    </row>
    <row r="68" spans="1:5" ht="15.75" customHeight="1" x14ac:dyDescent="0.25">
      <c r="A68" s="33" t="s">
        <v>180</v>
      </c>
      <c r="B68" s="37" t="s">
        <v>68</v>
      </c>
      <c r="C68" s="86">
        <v>2642.1149121333901</v>
      </c>
      <c r="D68" s="88">
        <v>2728.7573769366099</v>
      </c>
      <c r="E68" s="40">
        <f t="shared" ref="E68:E102" si="1">(D68-C68)/C68</f>
        <v>3.2792845006601123E-2</v>
      </c>
    </row>
    <row r="69" spans="1:5" ht="15.75" customHeight="1" x14ac:dyDescent="0.25">
      <c r="A69" s="33" t="s">
        <v>181</v>
      </c>
      <c r="B69" s="37" t="s">
        <v>69</v>
      </c>
      <c r="C69" s="86">
        <v>2457.9390389080299</v>
      </c>
      <c r="D69" s="88">
        <v>2560.0257173104701</v>
      </c>
      <c r="E69" s="40">
        <f t="shared" si="1"/>
        <v>4.1533446023866175E-2</v>
      </c>
    </row>
    <row r="70" spans="1:5" ht="15.75" customHeight="1" x14ac:dyDescent="0.25">
      <c r="A70" s="33" t="s">
        <v>182</v>
      </c>
      <c r="B70" s="37" t="s">
        <v>105</v>
      </c>
      <c r="C70" s="86">
        <v>2712.3992647058799</v>
      </c>
      <c r="D70" s="88">
        <v>2817.6044117647102</v>
      </c>
      <c r="E70" s="40">
        <f t="shared" si="1"/>
        <v>3.8786748111819112E-2</v>
      </c>
    </row>
    <row r="71" spans="1:5" ht="15.75" customHeight="1" x14ac:dyDescent="0.25">
      <c r="A71" s="33" t="s">
        <v>183</v>
      </c>
      <c r="B71" s="37" t="s">
        <v>106</v>
      </c>
      <c r="C71" s="86">
        <v>2715.5193891812801</v>
      </c>
      <c r="D71" s="88">
        <v>2857.19014141973</v>
      </c>
      <c r="E71" s="40">
        <f t="shared" si="1"/>
        <v>5.2170775433558296E-2</v>
      </c>
    </row>
    <row r="72" spans="1:5" ht="15.75" customHeight="1" x14ac:dyDescent="0.25">
      <c r="A72" s="33" t="s">
        <v>184</v>
      </c>
      <c r="B72" s="37" t="s">
        <v>107</v>
      </c>
      <c r="C72" s="86">
        <v>3405.0165280051901</v>
      </c>
      <c r="D72" s="88">
        <v>3599.0369366289401</v>
      </c>
      <c r="E72" s="40">
        <f t="shared" si="1"/>
        <v>5.6980753845977873E-2</v>
      </c>
    </row>
    <row r="73" spans="1:5" ht="15.75" customHeight="1" x14ac:dyDescent="0.25">
      <c r="A73" s="33" t="s">
        <v>185</v>
      </c>
      <c r="B73" s="37" t="s">
        <v>70</v>
      </c>
      <c r="C73" s="86">
        <v>2277.4733409610999</v>
      </c>
      <c r="D73" s="88">
        <v>2369.1535469107598</v>
      </c>
      <c r="E73" s="40">
        <f t="shared" si="1"/>
        <v>4.0255226834387717E-2</v>
      </c>
    </row>
    <row r="74" spans="1:5" ht="15.75" customHeight="1" x14ac:dyDescent="0.25">
      <c r="A74" s="33" t="s">
        <v>186</v>
      </c>
      <c r="B74" s="37" t="s">
        <v>71</v>
      </c>
      <c r="C74" s="86">
        <v>2880.2249537002099</v>
      </c>
      <c r="D74" s="88">
        <v>2998.8587612493402</v>
      </c>
      <c r="E74" s="40">
        <f t="shared" si="1"/>
        <v>4.1189077053416297E-2</v>
      </c>
    </row>
    <row r="75" spans="1:5" ht="15.75" customHeight="1" x14ac:dyDescent="0.25">
      <c r="A75" s="33" t="s">
        <v>187</v>
      </c>
      <c r="B75" s="37" t="s">
        <v>72</v>
      </c>
      <c r="C75" s="86">
        <v>3103.7507079321499</v>
      </c>
      <c r="D75" s="88">
        <v>3221.7249654730299</v>
      </c>
      <c r="E75" s="40">
        <f t="shared" si="1"/>
        <v>3.8010223320892753E-2</v>
      </c>
    </row>
    <row r="76" spans="1:5" ht="15.75" customHeight="1" x14ac:dyDescent="0.25">
      <c r="A76" s="33" t="s">
        <v>188</v>
      </c>
      <c r="B76" s="37" t="s">
        <v>73</v>
      </c>
      <c r="C76" s="86">
        <v>3587.7773584905699</v>
      </c>
      <c r="D76" s="88">
        <v>3901.7905660377401</v>
      </c>
      <c r="E76" s="40">
        <f t="shared" si="1"/>
        <v>8.7523047327351458E-2</v>
      </c>
    </row>
    <row r="77" spans="1:5" ht="15.75" customHeight="1" x14ac:dyDescent="0.25">
      <c r="A77" s="33" t="s">
        <v>189</v>
      </c>
      <c r="B77" s="37" t="s">
        <v>74</v>
      </c>
      <c r="C77" s="86">
        <v>3558.4565085771901</v>
      </c>
      <c r="D77" s="88">
        <v>3750.41291624622</v>
      </c>
      <c r="E77" s="40">
        <f t="shared" si="1"/>
        <v>5.3943727345365691E-2</v>
      </c>
    </row>
    <row r="78" spans="1:5" ht="15.75" customHeight="1" x14ac:dyDescent="0.25">
      <c r="A78" s="33" t="s">
        <v>190</v>
      </c>
      <c r="B78" s="37" t="s">
        <v>75</v>
      </c>
      <c r="C78" s="86">
        <v>4834.1349742433804</v>
      </c>
      <c r="D78" s="88">
        <v>5106.0914224098497</v>
      </c>
      <c r="E78" s="40">
        <f t="shared" si="1"/>
        <v>5.6257520655809745E-2</v>
      </c>
    </row>
    <row r="79" spans="1:5" ht="15.75" customHeight="1" x14ac:dyDescent="0.25">
      <c r="A79" s="33" t="s">
        <v>191</v>
      </c>
      <c r="B79" s="37" t="s">
        <v>76</v>
      </c>
      <c r="C79" s="86">
        <v>3223.3681832218199</v>
      </c>
      <c r="D79" s="88">
        <v>3367.3408508457201</v>
      </c>
      <c r="E79" s="40">
        <f t="shared" si="1"/>
        <v>4.4665287810837874E-2</v>
      </c>
    </row>
    <row r="80" spans="1:5" ht="15.75" customHeight="1" x14ac:dyDescent="0.25">
      <c r="A80" s="33" t="s">
        <v>192</v>
      </c>
      <c r="B80" s="37" t="s">
        <v>77</v>
      </c>
      <c r="C80" s="86">
        <v>3094.5050743951201</v>
      </c>
      <c r="D80" s="88">
        <v>3184.7981974458799</v>
      </c>
      <c r="E80" s="40">
        <f t="shared" si="1"/>
        <v>2.9178534492598704E-2</v>
      </c>
    </row>
    <row r="81" spans="1:5" ht="15.75" customHeight="1" x14ac:dyDescent="0.25">
      <c r="A81" s="33" t="s">
        <v>193</v>
      </c>
      <c r="B81" s="37" t="s">
        <v>78</v>
      </c>
      <c r="C81" s="86">
        <v>3673.3238606649202</v>
      </c>
      <c r="D81" s="88">
        <v>3889.6435937664201</v>
      </c>
      <c r="E81" s="40">
        <f t="shared" si="1"/>
        <v>5.8889371399543068E-2</v>
      </c>
    </row>
    <row r="82" spans="1:5" ht="15.75" customHeight="1" x14ac:dyDescent="0.25">
      <c r="A82" s="33" t="s">
        <v>194</v>
      </c>
      <c r="B82" s="37" t="s">
        <v>79</v>
      </c>
      <c r="C82" s="86">
        <v>2252.9911525298699</v>
      </c>
      <c r="D82" s="88">
        <v>2331.98918763969</v>
      </c>
      <c r="E82" s="40">
        <f t="shared" si="1"/>
        <v>3.5063624205143369E-2</v>
      </c>
    </row>
    <row r="83" spans="1:5" ht="15.75" customHeight="1" x14ac:dyDescent="0.25">
      <c r="A83" s="33" t="s">
        <v>195</v>
      </c>
      <c r="B83" s="37" t="s">
        <v>80</v>
      </c>
      <c r="C83" s="86">
        <v>2881.61972789116</v>
      </c>
      <c r="D83" s="88">
        <v>2875.5998538511699</v>
      </c>
      <c r="E83" s="40">
        <f t="shared" si="1"/>
        <v>-2.0890591432741168E-3</v>
      </c>
    </row>
    <row r="84" spans="1:5" ht="15.75" customHeight="1" x14ac:dyDescent="0.25">
      <c r="A84" s="33" t="s">
        <v>196</v>
      </c>
      <c r="B84" s="37" t="s">
        <v>81</v>
      </c>
      <c r="C84" s="86">
        <v>2651.8532994923899</v>
      </c>
      <c r="D84" s="88">
        <v>2835.96243654822</v>
      </c>
      <c r="E84" s="40">
        <f t="shared" si="1"/>
        <v>6.942659199551944E-2</v>
      </c>
    </row>
    <row r="85" spans="1:5" ht="15.75" customHeight="1" x14ac:dyDescent="0.25">
      <c r="A85" s="33" t="s">
        <v>197</v>
      </c>
      <c r="B85" s="37" t="s">
        <v>82</v>
      </c>
      <c r="C85" s="86">
        <v>2693.3249999999998</v>
      </c>
      <c r="D85" s="88">
        <v>2859.57</v>
      </c>
      <c r="E85" s="40">
        <f t="shared" si="1"/>
        <v>6.1724819693130373E-2</v>
      </c>
    </row>
    <row r="86" spans="1:5" ht="15.75" customHeight="1" x14ac:dyDescent="0.25">
      <c r="A86" s="33" t="s">
        <v>198</v>
      </c>
      <c r="B86" s="37" t="s">
        <v>83</v>
      </c>
      <c r="C86" s="86">
        <v>3049.0633007680399</v>
      </c>
      <c r="D86" s="88">
        <v>3156.9915833832001</v>
      </c>
      <c r="E86" s="40">
        <f t="shared" si="1"/>
        <v>3.5397193160264594E-2</v>
      </c>
    </row>
    <row r="87" spans="1:5" ht="15.75" customHeight="1" x14ac:dyDescent="0.25">
      <c r="A87" s="33" t="s">
        <v>199</v>
      </c>
      <c r="B87" s="37" t="s">
        <v>84</v>
      </c>
      <c r="C87" s="86">
        <v>2850.8576011011401</v>
      </c>
      <c r="D87" s="88">
        <v>2996.1260090467799</v>
      </c>
      <c r="E87" s="40">
        <f t="shared" si="1"/>
        <v>5.0956037891731289E-2</v>
      </c>
    </row>
    <row r="88" spans="1:5" ht="15.75" customHeight="1" x14ac:dyDescent="0.25">
      <c r="A88" s="33" t="s">
        <v>200</v>
      </c>
      <c r="B88" s="37" t="s">
        <v>85</v>
      </c>
      <c r="C88" s="86">
        <v>2447.3843439994598</v>
      </c>
      <c r="D88" s="88">
        <v>2573.56695158706</v>
      </c>
      <c r="E88" s="40">
        <f t="shared" si="1"/>
        <v>5.1558149375669951E-2</v>
      </c>
    </row>
    <row r="89" spans="1:5" ht="15.75" customHeight="1" x14ac:dyDescent="0.25">
      <c r="A89" s="33" t="s">
        <v>201</v>
      </c>
      <c r="B89" s="37" t="s">
        <v>86</v>
      </c>
      <c r="C89" s="86">
        <v>2478.7472390048601</v>
      </c>
      <c r="D89" s="88">
        <v>2612.99332614588</v>
      </c>
      <c r="E89" s="40">
        <f t="shared" si="1"/>
        <v>5.4158844850560682E-2</v>
      </c>
    </row>
    <row r="90" spans="1:5" ht="15.75" customHeight="1" x14ac:dyDescent="0.25">
      <c r="A90" s="33" t="s">
        <v>202</v>
      </c>
      <c r="B90" s="37" t="s">
        <v>87</v>
      </c>
      <c r="C90" s="86">
        <v>2843.6307692307701</v>
      </c>
      <c r="D90" s="88">
        <v>3012.6230769230801</v>
      </c>
      <c r="E90" s="40">
        <f t="shared" si="1"/>
        <v>5.9428358112056913E-2</v>
      </c>
    </row>
    <row r="91" spans="1:5" ht="15.75" customHeight="1" x14ac:dyDescent="0.25">
      <c r="A91" s="33" t="s">
        <v>203</v>
      </c>
      <c r="B91" s="37" t="s">
        <v>88</v>
      </c>
      <c r="C91" s="86">
        <v>2473.3673611111099</v>
      </c>
      <c r="D91" s="88">
        <v>2567.86007525886</v>
      </c>
      <c r="E91" s="40">
        <f t="shared" si="1"/>
        <v>3.8204075801057384E-2</v>
      </c>
    </row>
    <row r="92" spans="1:5" ht="15.75" customHeight="1" x14ac:dyDescent="0.25">
      <c r="A92" s="33" t="s">
        <v>204</v>
      </c>
      <c r="B92" s="37" t="s">
        <v>89</v>
      </c>
      <c r="C92" s="86">
        <v>2657.6574984634299</v>
      </c>
      <c r="D92" s="88">
        <v>2649.7739427678898</v>
      </c>
      <c r="E92" s="40">
        <f t="shared" si="1"/>
        <v>-2.9663550326172825E-3</v>
      </c>
    </row>
    <row r="93" spans="1:5" ht="15.75" customHeight="1" x14ac:dyDescent="0.25">
      <c r="A93" s="33" t="s">
        <v>205</v>
      </c>
      <c r="B93" s="37" t="s">
        <v>90</v>
      </c>
      <c r="C93" s="86"/>
      <c r="D93" s="88"/>
      <c r="E93" s="40" t="s">
        <v>0</v>
      </c>
    </row>
    <row r="94" spans="1:5" ht="15.75" customHeight="1" x14ac:dyDescent="0.25">
      <c r="A94" s="33" t="s">
        <v>206</v>
      </c>
      <c r="B94" s="37" t="s">
        <v>91</v>
      </c>
      <c r="C94" s="86">
        <v>3388.94832843023</v>
      </c>
      <c r="D94" s="88">
        <v>3425.0863074598501</v>
      </c>
      <c r="E94" s="40">
        <f t="shared" si="1"/>
        <v>1.066347891068592E-2</v>
      </c>
    </row>
    <row r="95" spans="1:5" ht="15.75" customHeight="1" x14ac:dyDescent="0.25">
      <c r="A95" s="33" t="s">
        <v>207</v>
      </c>
      <c r="B95" s="37" t="s">
        <v>92</v>
      </c>
      <c r="C95" s="86">
        <v>4028.61954974318</v>
      </c>
      <c r="D95" s="88">
        <v>4185.9699503158599</v>
      </c>
      <c r="E95" s="40">
        <f t="shared" si="1"/>
        <v>3.9058143522813144E-2</v>
      </c>
    </row>
    <row r="96" spans="1:5" ht="15.75" customHeight="1" x14ac:dyDescent="0.25">
      <c r="A96" s="33" t="s">
        <v>208</v>
      </c>
      <c r="B96" s="37" t="s">
        <v>108</v>
      </c>
      <c r="C96" s="86">
        <v>3383.3681422284299</v>
      </c>
      <c r="D96" s="88">
        <v>3447.8387570345399</v>
      </c>
      <c r="E96" s="40">
        <f t="shared" si="1"/>
        <v>1.9055158083875236E-2</v>
      </c>
    </row>
    <row r="97" spans="1:5" ht="15.75" customHeight="1" x14ac:dyDescent="0.25">
      <c r="A97" s="33" t="s">
        <v>209</v>
      </c>
      <c r="B97" s="37" t="s">
        <v>93</v>
      </c>
      <c r="C97" s="86">
        <v>3691.2895638629302</v>
      </c>
      <c r="D97" s="88">
        <v>3898.7130667799402</v>
      </c>
      <c r="E97" s="40">
        <f t="shared" si="1"/>
        <v>5.6192693455330421E-2</v>
      </c>
    </row>
    <row r="98" spans="1:5" ht="15.75" customHeight="1" x14ac:dyDescent="0.25">
      <c r="A98" s="33" t="s">
        <v>210</v>
      </c>
      <c r="B98" s="37" t="s">
        <v>109</v>
      </c>
      <c r="C98" s="86">
        <v>3212.50667609227</v>
      </c>
      <c r="D98" s="88">
        <v>3336.8763246855501</v>
      </c>
      <c r="E98" s="40">
        <f t="shared" si="1"/>
        <v>3.87142070454978E-2</v>
      </c>
    </row>
    <row r="99" spans="1:5" ht="15.75" customHeight="1" x14ac:dyDescent="0.25">
      <c r="A99" s="33" t="s">
        <v>211</v>
      </c>
      <c r="B99" s="37" t="s">
        <v>94</v>
      </c>
      <c r="C99" s="86">
        <v>3485.8265345087598</v>
      </c>
      <c r="D99" s="88">
        <v>3541.1869567427102</v>
      </c>
      <c r="E99" s="40">
        <f t="shared" si="1"/>
        <v>1.5881576918959365E-2</v>
      </c>
    </row>
    <row r="100" spans="1:5" ht="15.75" customHeight="1" x14ac:dyDescent="0.25">
      <c r="A100" s="33" t="s">
        <v>212</v>
      </c>
      <c r="B100" s="37" t="s">
        <v>95</v>
      </c>
      <c r="C100" s="86">
        <v>2901.8106357626698</v>
      </c>
      <c r="D100" s="88"/>
      <c r="E100" s="40">
        <f t="shared" si="1"/>
        <v>-1</v>
      </c>
    </row>
    <row r="101" spans="1:5" ht="15.75" customHeight="1" x14ac:dyDescent="0.25">
      <c r="A101" s="33" t="s">
        <v>213</v>
      </c>
      <c r="B101" s="37" t="s">
        <v>96</v>
      </c>
      <c r="C101" s="86"/>
      <c r="D101" s="88">
        <v>2994.08812582371</v>
      </c>
      <c r="E101" s="40" t="s">
        <v>0</v>
      </c>
    </row>
    <row r="102" spans="1:5" ht="15.75" customHeight="1" x14ac:dyDescent="0.25">
      <c r="A102" s="34" t="s">
        <v>214</v>
      </c>
      <c r="B102" s="38" t="s">
        <v>97</v>
      </c>
      <c r="C102" s="35">
        <v>2921.9414364640902</v>
      </c>
      <c r="D102" s="89">
        <v>2981.8884057970999</v>
      </c>
      <c r="E102" s="41">
        <f t="shared" si="1"/>
        <v>2.051614333706598E-2</v>
      </c>
    </row>
  </sheetData>
  <mergeCells count="2">
    <mergeCell ref="A1:E1"/>
    <mergeCell ref="F1:K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Sommaire</vt:lpstr>
      <vt:lpstr>Figure 1</vt:lpstr>
      <vt:lpstr>Figure 2</vt:lpstr>
      <vt:lpstr>Tableau 1</vt:lpstr>
      <vt:lpstr>Tableau 2</vt:lpstr>
      <vt:lpstr>Tableau 3</vt:lpstr>
      <vt:lpstr>Tableau 4</vt:lpstr>
      <vt:lpstr>Carte1</vt:lpstr>
      <vt:lpstr>Carte2</vt:lpstr>
      <vt:lpstr>Tableau 5</vt:lpstr>
      <vt:lpstr>Tableau 6</vt:lpstr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TOUPIN Marie-Helene</dc:creator>
  <cp:lastModifiedBy>GAZZOLA Eve</cp:lastModifiedBy>
  <dcterms:created xsi:type="dcterms:W3CDTF">2023-08-09T15:37:23Z</dcterms:created>
  <dcterms:modified xsi:type="dcterms:W3CDTF">2026-03-19T14:45:05Z</dcterms:modified>
</cp:coreProperties>
</file>